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5.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6.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ryu-tanaka\Desktop\11月1日ケータリング\"/>
    </mc:Choice>
  </mc:AlternateContent>
  <xr:revisionPtr revIDLastSave="0" documentId="13_ncr:1_{1C025420-FED4-4D3F-88B5-0E333789E69C}" xr6:coauthVersionLast="47" xr6:coauthVersionMax="47" xr10:uidLastSave="{00000000-0000-0000-0000-000000000000}"/>
  <bookViews>
    <workbookView xWindow="-108" yWindow="-13068" windowWidth="23256" windowHeight="12456" xr2:uid="{909551C4-F575-4AD1-B60D-64937CA1F016}"/>
  </bookViews>
  <sheets>
    <sheet name="発注書1日目・2日目" sheetId="1" r:id="rId1"/>
    <sheet name="発注書3日目・4日目" sheetId="3" r:id="rId2"/>
    <sheet name="搬入出申請書" sheetId="17" state="hidden" r:id="rId3"/>
    <sheet name="搬出入許可証" sheetId="13" state="hidden" r:id="rId4"/>
    <sheet name="搬出入許可証  2日目" sheetId="14" state="hidden" r:id="rId5"/>
    <sheet name="搬出入許可証  3日目" sheetId="15" state="hidden" r:id="rId6"/>
    <sheet name="搬出入許可証  4日目" sheetId="16" state="hidden" r:id="rId7"/>
    <sheet name="作業用" sheetId="10" state="hidden" r:id="rId8"/>
  </sheets>
  <definedNames>
    <definedName name="_xlnm.Print_Area" localSheetId="0">発注書1日目・2日目!$A$1:$AD$49</definedName>
    <definedName name="_xlnm.Print_Area" localSheetId="1">発注書3日目・4日目!$A$1:$AD$34</definedName>
    <definedName name="_xlnm.Print_Area" localSheetId="3">搬出入許可証!$A$4:$AF$33</definedName>
    <definedName name="_xlnm.Print_Area" localSheetId="4">'搬出入許可証  2日目'!$A$4:$AF$33</definedName>
    <definedName name="_xlnm.Print_Area" localSheetId="5">'搬出入許可証  3日目'!$A$4:$AF$33</definedName>
    <definedName name="_xlnm.Print_Area" localSheetId="6">'搬出入許可証  4日目'!$A$4:$AF$33</definedName>
    <definedName name="_xlnm.Print_Area" localSheetId="2">搬入出申請書!$A$1:$AC$77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9" i="3" l="1"/>
  <c r="Y29" i="3"/>
  <c r="X30" i="3"/>
  <c r="Y30" i="3"/>
  <c r="X28" i="1"/>
  <c r="Y28" i="1"/>
  <c r="X29" i="1"/>
  <c r="Y29" i="1"/>
  <c r="Q23" i="3" l="1"/>
  <c r="Q24" i="3"/>
  <c r="Q25" i="3"/>
  <c r="Q26" i="3"/>
  <c r="Q27" i="3"/>
  <c r="Q28" i="3"/>
  <c r="Q22" i="3"/>
  <c r="H23" i="3"/>
  <c r="H24" i="3"/>
  <c r="H25" i="3"/>
  <c r="H26" i="3"/>
  <c r="H27" i="3"/>
  <c r="H28" i="3"/>
  <c r="H22" i="3"/>
  <c r="Q7" i="3"/>
  <c r="Q8" i="3"/>
  <c r="Q9" i="3"/>
  <c r="Q10" i="3"/>
  <c r="Q11" i="3"/>
  <c r="Q12" i="3"/>
  <c r="Q6" i="3"/>
  <c r="H12" i="3"/>
  <c r="H11" i="3"/>
  <c r="H10" i="3"/>
  <c r="H9" i="3"/>
  <c r="H8" i="3"/>
  <c r="H7" i="3"/>
  <c r="H6" i="3"/>
  <c r="Q38" i="1"/>
  <c r="Q39" i="1"/>
  <c r="Q40" i="1"/>
  <c r="Q41" i="1"/>
  <c r="Q42" i="1"/>
  <c r="Q43" i="1"/>
  <c r="Q37" i="1"/>
  <c r="H38" i="1"/>
  <c r="H39" i="1"/>
  <c r="H40" i="1"/>
  <c r="H41" i="1"/>
  <c r="H42" i="1"/>
  <c r="H43" i="1"/>
  <c r="H37" i="1"/>
  <c r="Q22" i="1"/>
  <c r="Q23" i="1"/>
  <c r="Q24" i="1"/>
  <c r="Q25" i="1"/>
  <c r="Q26" i="1"/>
  <c r="Q27" i="1"/>
  <c r="Q21" i="1"/>
  <c r="H22" i="1"/>
  <c r="H23" i="1"/>
  <c r="H24" i="1"/>
  <c r="H25" i="1"/>
  <c r="H26" i="1"/>
  <c r="H27" i="1"/>
  <c r="H21" i="1"/>
  <c r="Y28" i="3" l="1"/>
  <c r="X28" i="3"/>
  <c r="Y27" i="3"/>
  <c r="X27" i="3"/>
  <c r="Y26" i="3"/>
  <c r="X26" i="3"/>
  <c r="Y25" i="3"/>
  <c r="X25" i="3"/>
  <c r="Y24" i="3"/>
  <c r="X24" i="3"/>
  <c r="Y23" i="3"/>
  <c r="X23" i="3"/>
  <c r="Y22" i="3"/>
  <c r="X22" i="3"/>
  <c r="X7" i="3"/>
  <c r="Y7" i="3"/>
  <c r="X8" i="3"/>
  <c r="Y8" i="3"/>
  <c r="X9" i="3"/>
  <c r="Y9" i="3"/>
  <c r="X10" i="3"/>
  <c r="Y10" i="3"/>
  <c r="X11" i="3"/>
  <c r="Y11" i="3"/>
  <c r="X12" i="3"/>
  <c r="Y12" i="3"/>
  <c r="Y6" i="3"/>
  <c r="X6" i="3"/>
  <c r="X38" i="1"/>
  <c r="Y38" i="1"/>
  <c r="X39" i="1"/>
  <c r="Y39" i="1"/>
  <c r="X40" i="1"/>
  <c r="Y40" i="1"/>
  <c r="X41" i="1"/>
  <c r="Y41" i="1"/>
  <c r="X42" i="1"/>
  <c r="Y42" i="1"/>
  <c r="X43" i="1"/>
  <c r="Y43" i="1"/>
  <c r="Y37" i="1"/>
  <c r="X37" i="1"/>
  <c r="Y21" i="1"/>
  <c r="X21" i="1"/>
  <c r="Y23" i="1"/>
  <c r="Y24" i="1"/>
  <c r="Y25" i="1"/>
  <c r="Y26" i="1"/>
  <c r="Y27" i="1"/>
  <c r="Y22" i="1"/>
  <c r="X23" i="1"/>
  <c r="X24" i="1"/>
  <c r="X25" i="1"/>
  <c r="X26" i="1"/>
  <c r="X27" i="1"/>
  <c r="X22" i="1"/>
  <c r="F18" i="17" l="1"/>
  <c r="F21" i="17"/>
  <c r="U21" i="17"/>
  <c r="F24" i="17"/>
  <c r="F26" i="17"/>
  <c r="I26" i="17"/>
  <c r="K26" i="17"/>
  <c r="M26" i="17"/>
  <c r="P26" i="17"/>
  <c r="M28" i="17"/>
  <c r="P28" i="17"/>
  <c r="F30" i="17"/>
  <c r="I30" i="17"/>
  <c r="K30" i="17"/>
  <c r="M30" i="17"/>
  <c r="P30" i="17"/>
  <c r="M32" i="17"/>
  <c r="P32" i="17"/>
  <c r="F34" i="17"/>
  <c r="I34" i="17"/>
  <c r="K34" i="17"/>
  <c r="M34" i="17"/>
  <c r="P34" i="17"/>
  <c r="M36" i="17"/>
  <c r="P36" i="17"/>
  <c r="F38" i="17"/>
  <c r="I38" i="17"/>
  <c r="K38" i="17"/>
  <c r="M38" i="17"/>
  <c r="P38" i="17"/>
  <c r="M40" i="17"/>
  <c r="P40" i="17"/>
  <c r="F42" i="17"/>
  <c r="K42" i="17"/>
  <c r="F10" i="16" l="1"/>
  <c r="F11" i="16"/>
  <c r="K11" i="16"/>
  <c r="P11" i="16"/>
  <c r="U11" i="16"/>
  <c r="AA11" i="16"/>
  <c r="F15" i="16"/>
  <c r="K15" i="16"/>
  <c r="O15" i="16"/>
  <c r="V15" i="16"/>
  <c r="Y15" i="16"/>
  <c r="V16" i="16"/>
  <c r="Y16" i="16"/>
  <c r="F10" i="15"/>
  <c r="F11" i="15"/>
  <c r="K11" i="15"/>
  <c r="P11" i="15"/>
  <c r="U11" i="15"/>
  <c r="AA11" i="15"/>
  <c r="F15" i="15"/>
  <c r="K15" i="15"/>
  <c r="O15" i="15"/>
  <c r="V15" i="15"/>
  <c r="Y15" i="15"/>
  <c r="V16" i="15"/>
  <c r="Y16" i="15"/>
  <c r="F10" i="14"/>
  <c r="F11" i="14"/>
  <c r="K11" i="14"/>
  <c r="P11" i="14"/>
  <c r="U11" i="14"/>
  <c r="AA11" i="14"/>
  <c r="F15" i="14"/>
  <c r="O15" i="14"/>
  <c r="V15" i="14"/>
  <c r="Y15" i="14"/>
  <c r="V16" i="14"/>
  <c r="Y16" i="14"/>
  <c r="AB28" i="3"/>
  <c r="AB27" i="3"/>
  <c r="AB26" i="3"/>
  <c r="AB25" i="3"/>
  <c r="AB24" i="3"/>
  <c r="AB23" i="3"/>
  <c r="AB22" i="3"/>
  <c r="AB12" i="3"/>
  <c r="AB11" i="3"/>
  <c r="AB10" i="3"/>
  <c r="AB9" i="3"/>
  <c r="AB8" i="3"/>
  <c r="AB7" i="3"/>
  <c r="AB6" i="3"/>
  <c r="AB43" i="1"/>
  <c r="AB42" i="1"/>
  <c r="AB41" i="1"/>
  <c r="AB40" i="1"/>
  <c r="AB39" i="1"/>
  <c r="AB38" i="1"/>
  <c r="AB37" i="1"/>
  <c r="AB21" i="1" l="1"/>
  <c r="AB22" i="1"/>
  <c r="AB23" i="1"/>
  <c r="AB24" i="1"/>
  <c r="AB25" i="1"/>
  <c r="AB26" i="1"/>
  <c r="AB27" i="1"/>
  <c r="F10" i="13" l="1"/>
  <c r="F11" i="13"/>
  <c r="K11" i="13"/>
  <c r="P11" i="13"/>
  <c r="U11" i="13"/>
  <c r="AA11" i="13"/>
  <c r="F15" i="13"/>
  <c r="K15" i="13"/>
  <c r="K15" i="14" s="1"/>
  <c r="O15" i="13"/>
  <c r="V15" i="13"/>
  <c r="Y15" i="13"/>
  <c r="V16" i="13"/>
  <c r="Y16" i="13"/>
  <c r="X44" i="1"/>
  <c r="Y44" i="1"/>
  <c r="X45" i="1"/>
  <c r="Y45" i="1"/>
  <c r="D2" i="3" l="1"/>
  <c r="K2" i="3"/>
  <c r="S31" i="3"/>
  <c r="AB30" i="3"/>
  <c r="AB29" i="3"/>
  <c r="S15" i="3"/>
  <c r="AB14" i="3"/>
  <c r="Y14" i="3"/>
  <c r="X14" i="3"/>
  <c r="AB13" i="3"/>
  <c r="Y13" i="3"/>
  <c r="X13" i="3"/>
  <c r="AJ4" i="3" l="1"/>
  <c r="AB31" i="3"/>
  <c r="AB15" i="3"/>
  <c r="AJ5" i="3" l="1"/>
  <c r="BE22" i="1"/>
  <c r="BE21" i="1" l="1"/>
  <c r="S46" i="1" l="1"/>
  <c r="S30" i="1"/>
  <c r="AJ4" i="1" l="1"/>
  <c r="S5" i="1" s="1"/>
  <c r="AB45" i="1"/>
  <c r="AB44" i="1"/>
  <c r="AB28" i="1"/>
  <c r="AB29" i="1"/>
  <c r="AB46" i="1" l="1"/>
  <c r="AB30" i="1"/>
  <c r="AJ5" i="1" l="1"/>
  <c r="X5" i="1" s="1"/>
</calcChain>
</file>

<file path=xl/sharedStrings.xml><?xml version="1.0" encoding="utf-8"?>
<sst xmlns="http://schemas.openxmlformats.org/spreadsheetml/2006/main" count="573" uniqueCount="208">
  <si>
    <t>予約番号</t>
    <rPh sb="0" eb="4">
      <t>ヨヤクバンゴウ</t>
    </rPh>
    <phoneticPr fontId="1"/>
  </si>
  <si>
    <t>催事名</t>
    <rPh sb="0" eb="2">
      <t>サイジ</t>
    </rPh>
    <rPh sb="2" eb="3">
      <t>メイ</t>
    </rPh>
    <phoneticPr fontId="1"/>
  </si>
  <si>
    <t>団体名</t>
    <rPh sb="0" eb="2">
      <t>ダンタイ</t>
    </rPh>
    <rPh sb="2" eb="3">
      <t>メイ</t>
    </rPh>
    <phoneticPr fontId="1"/>
  </si>
  <si>
    <t>担当者名</t>
    <rPh sb="0" eb="3">
      <t>タントウシャ</t>
    </rPh>
    <rPh sb="3" eb="4">
      <t>メイ</t>
    </rPh>
    <phoneticPr fontId="1"/>
  </si>
  <si>
    <t>ながさきMICE担当者名</t>
    <rPh sb="8" eb="11">
      <t>タントウシャ</t>
    </rPh>
    <rPh sb="11" eb="12">
      <t>メイ</t>
    </rPh>
    <phoneticPr fontId="1"/>
  </si>
  <si>
    <t>利用会場・納品場所</t>
    <rPh sb="0" eb="4">
      <t>リヨウカイジョウ</t>
    </rPh>
    <rPh sb="5" eb="9">
      <t>ノウヒンバショ</t>
    </rPh>
    <phoneticPr fontId="1"/>
  </si>
  <si>
    <t>商品型番</t>
    <rPh sb="0" eb="4">
      <t>ショウヒンカタバン</t>
    </rPh>
    <phoneticPr fontId="1"/>
  </si>
  <si>
    <t>商品名</t>
    <rPh sb="0" eb="3">
      <t>ショウヒンメイ</t>
    </rPh>
    <phoneticPr fontId="1"/>
  </si>
  <si>
    <t>単価</t>
    <rPh sb="0" eb="2">
      <t>タンカ</t>
    </rPh>
    <phoneticPr fontId="1"/>
  </si>
  <si>
    <t>個数</t>
    <rPh sb="0" eb="2">
      <t>コスウ</t>
    </rPh>
    <phoneticPr fontId="1"/>
  </si>
  <si>
    <t>納品時間</t>
    <rPh sb="0" eb="4">
      <t>ノウヒンジカン</t>
    </rPh>
    <phoneticPr fontId="1"/>
  </si>
  <si>
    <t>回収時間</t>
    <rPh sb="0" eb="4">
      <t>カイシュウジカン</t>
    </rPh>
    <phoneticPr fontId="1"/>
  </si>
  <si>
    <t>金額</t>
    <rPh sb="0" eb="2">
      <t>キンガク</t>
    </rPh>
    <phoneticPr fontId="1"/>
  </si>
  <si>
    <t>合計金額</t>
    <rPh sb="0" eb="2">
      <t>ゴウケイ</t>
    </rPh>
    <rPh sb="2" eb="4">
      <t>キンガク</t>
    </rPh>
    <phoneticPr fontId="1"/>
  </si>
  <si>
    <t>日</t>
    <rPh sb="0" eb="1">
      <t>ヒ</t>
    </rPh>
    <phoneticPr fontId="1"/>
  </si>
  <si>
    <t>(記入例)</t>
    <rPh sb="1" eb="4">
      <t>キニュウレイ</t>
    </rPh>
    <phoneticPr fontId="1"/>
  </si>
  <si>
    <t>会議室101A</t>
    <rPh sb="0" eb="3">
      <t>カイギシツ</t>
    </rPh>
    <phoneticPr fontId="1"/>
  </si>
  <si>
    <t>KJ-01</t>
    <phoneticPr fontId="1"/>
  </si>
  <si>
    <t>お弁当　梅</t>
    <rPh sb="1" eb="3">
      <t>ベントウ</t>
    </rPh>
    <rPh sb="4" eb="5">
      <t>ウメ</t>
    </rPh>
    <phoneticPr fontId="1"/>
  </si>
  <si>
    <t>合計個数</t>
    <rPh sb="0" eb="2">
      <t>ゴウケイ</t>
    </rPh>
    <rPh sb="2" eb="4">
      <t>コスウ</t>
    </rPh>
    <phoneticPr fontId="1"/>
  </si>
  <si>
    <t>出島メッセ長崎　搬入・搬出許可証</t>
    <rPh sb="0" eb="2">
      <t>デジマ</t>
    </rPh>
    <rPh sb="5" eb="7">
      <t>ナガサキ</t>
    </rPh>
    <rPh sb="8" eb="10">
      <t>ハンニュウ</t>
    </rPh>
    <rPh sb="11" eb="13">
      <t>ハンシュツ</t>
    </rPh>
    <rPh sb="13" eb="16">
      <t>キョカショウ</t>
    </rPh>
    <phoneticPr fontId="1"/>
  </si>
  <si>
    <t>催事名</t>
    <rPh sb="0" eb="2">
      <t>サイジ</t>
    </rPh>
    <rPh sb="2" eb="3">
      <t>ナ</t>
    </rPh>
    <phoneticPr fontId="1"/>
  </si>
  <si>
    <t>搬入先</t>
    <rPh sb="0" eb="2">
      <t>ハンニュウ</t>
    </rPh>
    <rPh sb="2" eb="3">
      <t>サキ</t>
    </rPh>
    <phoneticPr fontId="1"/>
  </si>
  <si>
    <t>使用
荷捌き</t>
    <rPh sb="0" eb="2">
      <t>シヨウ</t>
    </rPh>
    <rPh sb="3" eb="5">
      <t>ニサバ</t>
    </rPh>
    <phoneticPr fontId="1"/>
  </si>
  <si>
    <t>　1F 会議室側</t>
    <rPh sb="4" eb="7">
      <t>カイギシツ</t>
    </rPh>
    <rPh sb="7" eb="8">
      <t>ガワ</t>
    </rPh>
    <phoneticPr fontId="1"/>
  </si>
  <si>
    <t>搬入出日</t>
    <rPh sb="0" eb="2">
      <t>ハンニュウ</t>
    </rPh>
    <rPh sb="2" eb="3">
      <t>デ</t>
    </rPh>
    <rPh sb="3" eb="4">
      <t>ヒ</t>
    </rPh>
    <phoneticPr fontId="1"/>
  </si>
  <si>
    <t>年</t>
    <rPh sb="0" eb="1">
      <t>ネン</t>
    </rPh>
    <phoneticPr fontId="1"/>
  </si>
  <si>
    <t>月</t>
    <rPh sb="0" eb="1">
      <t>ガツ</t>
    </rPh>
    <phoneticPr fontId="1"/>
  </si>
  <si>
    <t>日</t>
    <rPh sb="0" eb="1">
      <t>ニチ</t>
    </rPh>
    <phoneticPr fontId="1"/>
  </si>
  <si>
    <t>：</t>
    <phoneticPr fontId="1"/>
  </si>
  <si>
    <t>～</t>
    <phoneticPr fontId="1"/>
  </si>
  <si>
    <t>運転者
連絡先</t>
    <rPh sb="0" eb="3">
      <t>ウンテンシャ</t>
    </rPh>
    <rPh sb="4" eb="6">
      <t>レンラク</t>
    </rPh>
    <rPh sb="6" eb="7">
      <t>サキ</t>
    </rPh>
    <phoneticPr fontId="1"/>
  </si>
  <si>
    <t>ドライバーの方へお願い
作業中に連絡が付く番号を記載してください。</t>
    <rPh sb="6" eb="7">
      <t>カタ</t>
    </rPh>
    <rPh sb="9" eb="10">
      <t>ネガ</t>
    </rPh>
    <rPh sb="12" eb="14">
      <t>サギョウ</t>
    </rPh>
    <rPh sb="14" eb="15">
      <t>ナカ</t>
    </rPh>
    <rPh sb="16" eb="18">
      <t>レンラク</t>
    </rPh>
    <rPh sb="19" eb="20">
      <t>ツ</t>
    </rPh>
    <rPh sb="21" eb="23">
      <t>バンゴウ</t>
    </rPh>
    <rPh sb="24" eb="26">
      <t>キサイ</t>
    </rPh>
    <phoneticPr fontId="1"/>
  </si>
  <si>
    <t>・搬入・搬出許可証または車両証を携行していない車両は入庫できません。</t>
    <phoneticPr fontId="1"/>
  </si>
  <si>
    <t>・作業中は許可証をフロントガラスに掲示してください。</t>
    <rPh sb="1" eb="3">
      <t>サギョウ</t>
    </rPh>
    <rPh sb="3" eb="4">
      <t>ナカ</t>
    </rPh>
    <rPh sb="5" eb="7">
      <t>キョカ</t>
    </rPh>
    <rPh sb="7" eb="8">
      <t>ショウ</t>
    </rPh>
    <rPh sb="17" eb="19">
      <t>ケイジ</t>
    </rPh>
    <phoneticPr fontId="1"/>
  </si>
  <si>
    <t>・停車中はエンジンを切ってください。</t>
    <rPh sb="1" eb="3">
      <t>テイシャ</t>
    </rPh>
    <rPh sb="3" eb="4">
      <t>ナカ</t>
    </rPh>
    <rPh sb="10" eb="11">
      <t>キ</t>
    </rPh>
    <phoneticPr fontId="1"/>
  </si>
  <si>
    <t>・展示場内へ車両を進入させる場合は、進入前に誘導員に安全確認（入室可能かどうか）したうえで入室してください。</t>
    <phoneticPr fontId="1"/>
  </si>
  <si>
    <t>・構内は徐行運転(8km/h以下)をお願いします。</t>
    <phoneticPr fontId="1"/>
  </si>
  <si>
    <t>・周辺道路での駐車はご遠慮ください。</t>
    <rPh sb="1" eb="3">
      <t>シュウヘン</t>
    </rPh>
    <rPh sb="3" eb="5">
      <t>ドウロ</t>
    </rPh>
    <rPh sb="7" eb="9">
      <t>チュウシャ</t>
    </rPh>
    <rPh sb="11" eb="13">
      <t>エンリョ</t>
    </rPh>
    <phoneticPr fontId="1"/>
  </si>
  <si>
    <t>以下出島メッセ長崎使用欄</t>
    <rPh sb="0" eb="2">
      <t>イカ</t>
    </rPh>
    <rPh sb="2" eb="4">
      <t>デジマ</t>
    </rPh>
    <rPh sb="7" eb="9">
      <t>ナガサキ</t>
    </rPh>
    <rPh sb="9" eb="11">
      <t>シヨウ</t>
    </rPh>
    <rPh sb="11" eb="12">
      <t>ラン</t>
    </rPh>
    <phoneticPr fontId="1"/>
  </si>
  <si>
    <t>承認条件欄</t>
    <rPh sb="0" eb="2">
      <t>ショウニン</t>
    </rPh>
    <rPh sb="2" eb="4">
      <t>ジョウケン</t>
    </rPh>
    <rPh sb="4" eb="5">
      <t>ラン</t>
    </rPh>
    <phoneticPr fontId="1"/>
  </si>
  <si>
    <t>営業GM</t>
    <rPh sb="0" eb="2">
      <t>エイギョウ</t>
    </rPh>
    <phoneticPr fontId="1"/>
  </si>
  <si>
    <t>担当</t>
    <rPh sb="0" eb="2">
      <t>タントウ</t>
    </rPh>
    <phoneticPr fontId="1"/>
  </si>
  <si>
    <t>作業中は承認済の本申請書（左に捺印のあるもの）または本施設が承認した許可証を</t>
    <rPh sb="0" eb="2">
      <t>サギョウ</t>
    </rPh>
    <rPh sb="2" eb="3">
      <t>ナカ</t>
    </rPh>
    <rPh sb="4" eb="6">
      <t>ショウニン</t>
    </rPh>
    <rPh sb="6" eb="7">
      <t>スミ</t>
    </rPh>
    <rPh sb="8" eb="9">
      <t>ホン</t>
    </rPh>
    <rPh sb="9" eb="12">
      <t>シンセイショ</t>
    </rPh>
    <rPh sb="13" eb="14">
      <t>ヒダリ</t>
    </rPh>
    <rPh sb="15" eb="17">
      <t>ナツイン</t>
    </rPh>
    <rPh sb="26" eb="27">
      <t>ホン</t>
    </rPh>
    <rPh sb="27" eb="29">
      <t>シセツ</t>
    </rPh>
    <rPh sb="30" eb="32">
      <t>ショウニン</t>
    </rPh>
    <rPh sb="34" eb="37">
      <t>キョカショウ</t>
    </rPh>
    <phoneticPr fontId="1"/>
  </si>
  <si>
    <t>フロントガラスに掲出して作業を行ってください。</t>
    <phoneticPr fontId="1"/>
  </si>
  <si>
    <t>作業終了後は速やかに車両を移動してください。</t>
    <rPh sb="0" eb="2">
      <t>サギョウ</t>
    </rPh>
    <rPh sb="2" eb="5">
      <t>シュウリョウゴ</t>
    </rPh>
    <rPh sb="6" eb="7">
      <t>スミ</t>
    </rPh>
    <rPh sb="10" eb="12">
      <t>シャリョウ</t>
    </rPh>
    <rPh sb="13" eb="15">
      <t>イドウ</t>
    </rPh>
    <phoneticPr fontId="1"/>
  </si>
  <si>
    <t>作業中は定期的に巡回を行い、周辺の道路に駐停車の車両が無いようにしてください。</t>
    <rPh sb="0" eb="2">
      <t>サギョウ</t>
    </rPh>
    <rPh sb="2" eb="3">
      <t>ナカ</t>
    </rPh>
    <rPh sb="4" eb="7">
      <t>テイキテキ</t>
    </rPh>
    <rPh sb="8" eb="10">
      <t>ジュンカイ</t>
    </rPh>
    <rPh sb="11" eb="12">
      <t>オコナ</t>
    </rPh>
    <rPh sb="14" eb="16">
      <t>シュウヘン</t>
    </rPh>
    <rPh sb="17" eb="19">
      <t>ドウロ</t>
    </rPh>
    <rPh sb="20" eb="23">
      <t>チュウテイシャ</t>
    </rPh>
    <rPh sb="24" eb="26">
      <t>シャリョウ</t>
    </rPh>
    <rPh sb="27" eb="28">
      <t>ナ</t>
    </rPh>
    <phoneticPr fontId="1"/>
  </si>
  <si>
    <t>複数の搬入出車両が予想される催事には、誘導員を配置してください。</t>
    <rPh sb="0" eb="2">
      <t>フクスウ</t>
    </rPh>
    <rPh sb="3" eb="8">
      <t>ハンニュウシュツシャリョウ</t>
    </rPh>
    <rPh sb="9" eb="11">
      <t>ヨソウ</t>
    </rPh>
    <rPh sb="14" eb="16">
      <t>サイジ</t>
    </rPh>
    <rPh sb="19" eb="22">
      <t>ユウドウイン</t>
    </rPh>
    <rPh sb="23" eb="25">
      <t>ハイチ</t>
    </rPh>
    <phoneticPr fontId="1"/>
  </si>
  <si>
    <t>特記事項</t>
    <rPh sb="0" eb="2">
      <t>トッキ</t>
    </rPh>
    <rPh sb="2" eb="4">
      <t>ジコウ</t>
    </rPh>
    <phoneticPr fontId="1"/>
  </si>
  <si>
    <t>出島メッセ長崎</t>
    <rPh sb="0" eb="2">
      <t>デジマ</t>
    </rPh>
    <rPh sb="5" eb="7">
      <t>ナガサキ</t>
    </rPh>
    <phoneticPr fontId="1"/>
  </si>
  <si>
    <t>配達者当日問い合わせ先：095-801-0530</t>
  </si>
  <si>
    <t>00</t>
    <phoneticPr fontId="1"/>
  </si>
  <si>
    <t>30</t>
    <phoneticPr fontId="1"/>
  </si>
  <si>
    <t>(数字のみ入力)</t>
    <rPh sb="1" eb="3">
      <t>スウジ</t>
    </rPh>
    <rPh sb="5" eb="7">
      <t>ニュウリョク</t>
    </rPh>
    <phoneticPr fontId="1"/>
  </si>
  <si>
    <t>年</t>
    <rPh sb="0" eb="1">
      <t>ネン</t>
    </rPh>
    <phoneticPr fontId="1"/>
  </si>
  <si>
    <t>月</t>
    <rPh sb="0" eb="1">
      <t>ツキ</t>
    </rPh>
    <phoneticPr fontId="1"/>
  </si>
  <si>
    <t>搬入出完了
まで</t>
    <rPh sb="0" eb="3">
      <t>ハンニュウシュツ</t>
    </rPh>
    <rPh sb="3" eb="5">
      <t>カンリョウ</t>
    </rPh>
    <phoneticPr fontId="1"/>
  </si>
  <si>
    <t>店舗名</t>
    <rPh sb="0" eb="2">
      <t>テンポ</t>
    </rPh>
    <rPh sb="2" eb="3">
      <t>ナ</t>
    </rPh>
    <phoneticPr fontId="1"/>
  </si>
  <si>
    <t>日</t>
    <rPh sb="0" eb="1">
      <t>ヒ</t>
    </rPh>
    <phoneticPr fontId="1"/>
  </si>
  <si>
    <t>英数字は半角入力でお願いいたします。</t>
    <rPh sb="0" eb="3">
      <t>エイスウジ</t>
    </rPh>
    <rPh sb="4" eb="6">
      <t>ハンカク</t>
    </rPh>
    <rPh sb="6" eb="8">
      <t>ニュウリョク</t>
    </rPh>
    <rPh sb="10" eb="11">
      <t>ネガ</t>
    </rPh>
    <phoneticPr fontId="1"/>
  </si>
  <si>
    <t>会議室102</t>
    <rPh sb="0" eb="3">
      <t>カイギシツ</t>
    </rPh>
    <phoneticPr fontId="1"/>
  </si>
  <si>
    <t>KJ-03</t>
    <phoneticPr fontId="1"/>
  </si>
  <si>
    <t>お弁当　松</t>
    <rPh sb="1" eb="3">
      <t>ベントウ</t>
    </rPh>
    <rPh sb="4" eb="5">
      <t>マツ</t>
    </rPh>
    <phoneticPr fontId="1"/>
  </si>
  <si>
    <t>←西暦で記入をお願いいたします。</t>
    <rPh sb="1" eb="3">
      <t>セイレキ</t>
    </rPh>
    <rPh sb="4" eb="6">
      <t>キニュウ</t>
    </rPh>
    <rPh sb="8" eb="9">
      <t>ネガ</t>
    </rPh>
    <phoneticPr fontId="1"/>
  </si>
  <si>
    <t>←当日２回配達がある場合は記入</t>
    <rPh sb="1" eb="3">
      <t>トウジツ</t>
    </rPh>
    <rPh sb="4" eb="5">
      <t>カイ</t>
    </rPh>
    <rPh sb="5" eb="7">
      <t>ハイタツ</t>
    </rPh>
    <rPh sb="10" eb="12">
      <t>バアイ</t>
    </rPh>
    <rPh sb="13" eb="15">
      <t>キニュウ</t>
    </rPh>
    <phoneticPr fontId="1"/>
  </si>
  <si>
    <t>←枠に入りきれない場合は自分で記入</t>
    <rPh sb="1" eb="2">
      <t>ワク</t>
    </rPh>
    <rPh sb="3" eb="4">
      <t>ハイ</t>
    </rPh>
    <rPh sb="9" eb="11">
      <t>バアイ</t>
    </rPh>
    <rPh sb="12" eb="14">
      <t>ジブン</t>
    </rPh>
    <rPh sb="15" eb="17">
      <t>キニュウ</t>
    </rPh>
    <phoneticPr fontId="1"/>
  </si>
  <si>
    <t>※要確認</t>
    <rPh sb="1" eb="4">
      <t>ヨウカクニン</t>
    </rPh>
    <phoneticPr fontId="1"/>
  </si>
  <si>
    <t>出島メッセ長崎　搬入・搬出申請書</t>
    <rPh sb="0" eb="2">
      <t>デジマ</t>
    </rPh>
    <rPh sb="5" eb="7">
      <t>ナガサキ</t>
    </rPh>
    <rPh sb="8" eb="10">
      <t>ハンニュウ</t>
    </rPh>
    <rPh sb="11" eb="13">
      <t>ハンシュツ</t>
    </rPh>
    <rPh sb="13" eb="15">
      <t>シンセイ</t>
    </rPh>
    <rPh sb="15" eb="16">
      <t>ショ</t>
    </rPh>
    <phoneticPr fontId="1"/>
  </si>
  <si>
    <t>本申請書を申請する前に本施設「利用規則」および「搬入・搬出のご案内」等をご一読のうえ申請してください。</t>
    <rPh sb="0" eb="1">
      <t>ホン</t>
    </rPh>
    <rPh sb="1" eb="4">
      <t>シンセイショ</t>
    </rPh>
    <rPh sb="5" eb="7">
      <t>シンセイ</t>
    </rPh>
    <rPh sb="9" eb="10">
      <t>マエ</t>
    </rPh>
    <rPh sb="11" eb="12">
      <t>ホン</t>
    </rPh>
    <rPh sb="12" eb="14">
      <t>シセツ</t>
    </rPh>
    <rPh sb="15" eb="17">
      <t>リヨウ</t>
    </rPh>
    <rPh sb="17" eb="19">
      <t>キソク</t>
    </rPh>
    <rPh sb="34" eb="35">
      <t>トウ</t>
    </rPh>
    <rPh sb="37" eb="39">
      <t>イチドク</t>
    </rPh>
    <rPh sb="42" eb="44">
      <t>シンセイ</t>
    </rPh>
    <phoneticPr fontId="1"/>
  </si>
  <si>
    <t>本申請書は車両での搬入・搬出が必要な場合に必ず提出をお願いします。</t>
    <rPh sb="0" eb="1">
      <t>ホン</t>
    </rPh>
    <rPh sb="1" eb="4">
      <t>シンセイショ</t>
    </rPh>
    <rPh sb="5" eb="7">
      <t>シャリョウ</t>
    </rPh>
    <rPh sb="9" eb="11">
      <t>ハンニュウ</t>
    </rPh>
    <rPh sb="12" eb="14">
      <t>ハンシュツ</t>
    </rPh>
    <rPh sb="15" eb="17">
      <t>ヒツヨウ</t>
    </rPh>
    <rPh sb="18" eb="20">
      <t>バアイ</t>
    </rPh>
    <rPh sb="21" eb="22">
      <t>カナラ</t>
    </rPh>
    <rPh sb="23" eb="25">
      <t>テイシュツ</t>
    </rPh>
    <rPh sb="27" eb="28">
      <t>ネガ</t>
    </rPh>
    <phoneticPr fontId="1"/>
  </si>
  <si>
    <t>申請書の内容を確認後、同日の他催事との調整を行ったうえで搬入・搬出を承認いたします。</t>
    <rPh sb="0" eb="3">
      <t>シンセイショ</t>
    </rPh>
    <rPh sb="4" eb="6">
      <t>ナイヨウ</t>
    </rPh>
    <rPh sb="7" eb="9">
      <t>カクニン</t>
    </rPh>
    <rPh sb="9" eb="10">
      <t>ゴ</t>
    </rPh>
    <rPh sb="11" eb="13">
      <t>ドウジツ</t>
    </rPh>
    <rPh sb="14" eb="15">
      <t>タ</t>
    </rPh>
    <rPh sb="15" eb="17">
      <t>サイジ</t>
    </rPh>
    <rPh sb="19" eb="21">
      <t>チョウセイ</t>
    </rPh>
    <rPh sb="22" eb="23">
      <t>オコナ</t>
    </rPh>
    <rPh sb="28" eb="30">
      <t>ハンニュウ</t>
    </rPh>
    <rPh sb="31" eb="33">
      <t>ハンシュツ</t>
    </rPh>
    <rPh sb="34" eb="36">
      <t>ショウニン</t>
    </rPh>
    <phoneticPr fontId="1"/>
  </si>
  <si>
    <t>想定される車両情報、ご希望の搬入出スケジュール等を記載して申請してください。</t>
    <rPh sb="0" eb="2">
      <t>ソウテイ</t>
    </rPh>
    <rPh sb="5" eb="7">
      <t>シャリョウ</t>
    </rPh>
    <rPh sb="7" eb="9">
      <t>ジョウホウ</t>
    </rPh>
    <rPh sb="11" eb="13">
      <t>キボウ</t>
    </rPh>
    <rPh sb="14" eb="16">
      <t>ハンニュウ</t>
    </rPh>
    <rPh sb="16" eb="17">
      <t>デ</t>
    </rPh>
    <rPh sb="23" eb="24">
      <t>トウ</t>
    </rPh>
    <rPh sb="25" eb="27">
      <t>キサイ</t>
    </rPh>
    <rPh sb="29" eb="31">
      <t>シンセイ</t>
    </rPh>
    <phoneticPr fontId="1"/>
  </si>
  <si>
    <t>合計の車両台数が10台以上の場合はスケジュールを作成し、利用時間内に作業が完了するように計画してください。</t>
    <rPh sb="0" eb="2">
      <t>ゴウケイ</t>
    </rPh>
    <rPh sb="3" eb="5">
      <t>シャリョウ</t>
    </rPh>
    <rPh sb="5" eb="7">
      <t>ダイスウ</t>
    </rPh>
    <rPh sb="10" eb="11">
      <t>ダイ</t>
    </rPh>
    <rPh sb="11" eb="13">
      <t>イジョウ</t>
    </rPh>
    <rPh sb="14" eb="16">
      <t>バアイ</t>
    </rPh>
    <rPh sb="24" eb="26">
      <t>サクセイ</t>
    </rPh>
    <rPh sb="28" eb="30">
      <t>リヨウ</t>
    </rPh>
    <rPh sb="30" eb="32">
      <t>ジカン</t>
    </rPh>
    <rPh sb="32" eb="33">
      <t>ナイ</t>
    </rPh>
    <rPh sb="34" eb="36">
      <t>サギョウ</t>
    </rPh>
    <rPh sb="37" eb="39">
      <t>カンリョウ</t>
    </rPh>
    <rPh sb="44" eb="46">
      <t>ケイカク</t>
    </rPh>
    <phoneticPr fontId="1"/>
  </si>
  <si>
    <t>車両台数が多い場合等、本施設が必要と判断した際は誘導員の配置をお願いする場合があります。</t>
    <rPh sb="0" eb="2">
      <t>シャリョウ</t>
    </rPh>
    <rPh sb="2" eb="4">
      <t>ダイスウ</t>
    </rPh>
    <rPh sb="5" eb="6">
      <t>オオ</t>
    </rPh>
    <rPh sb="7" eb="9">
      <t>バアイ</t>
    </rPh>
    <rPh sb="9" eb="10">
      <t>トウ</t>
    </rPh>
    <rPh sb="11" eb="12">
      <t>ホン</t>
    </rPh>
    <rPh sb="12" eb="14">
      <t>シセツ</t>
    </rPh>
    <rPh sb="15" eb="17">
      <t>ヒツヨウ</t>
    </rPh>
    <rPh sb="18" eb="20">
      <t>ハンダン</t>
    </rPh>
    <rPh sb="22" eb="23">
      <t>サイ</t>
    </rPh>
    <rPh sb="24" eb="27">
      <t>ユウドウイン</t>
    </rPh>
    <rPh sb="28" eb="30">
      <t>ハイチ</t>
    </rPh>
    <rPh sb="32" eb="33">
      <t>ネガ</t>
    </rPh>
    <rPh sb="36" eb="38">
      <t>バアイ</t>
    </rPh>
    <phoneticPr fontId="1"/>
  </si>
  <si>
    <t>本申請書は作業日の2週間前までにご提出ください。車両台数が多い場合は早めにご提出ください。</t>
    <rPh sb="1" eb="4">
      <t>シンセイショ</t>
    </rPh>
    <rPh sb="24" eb="26">
      <t>シャリョウ</t>
    </rPh>
    <rPh sb="26" eb="28">
      <t>ダイスウ</t>
    </rPh>
    <rPh sb="29" eb="30">
      <t>オオ</t>
    </rPh>
    <rPh sb="31" eb="33">
      <t>バアイ</t>
    </rPh>
    <rPh sb="34" eb="35">
      <t>ハヤ</t>
    </rPh>
    <rPh sb="38" eb="40">
      <t>テイシュツ</t>
    </rPh>
    <phoneticPr fontId="1"/>
  </si>
  <si>
    <t>安全に搬入・搬出ができないまたは他の利用者へ迷惑が掛かる等、本施設が運営上支障があると判断した場合は申請が許可できない場合があります。</t>
    <phoneticPr fontId="1"/>
  </si>
  <si>
    <t>申請日</t>
    <rPh sb="0" eb="2">
      <t>シンセイ</t>
    </rPh>
    <rPh sb="2" eb="3">
      <t>ビ</t>
    </rPh>
    <phoneticPr fontId="1"/>
  </si>
  <si>
    <t>利用者</t>
    <rPh sb="0" eb="3">
      <t>リヨウシャ</t>
    </rPh>
    <phoneticPr fontId="1"/>
  </si>
  <si>
    <t>催事名</t>
    <rPh sb="0" eb="3">
      <t>サイジメイ</t>
    </rPh>
    <phoneticPr fontId="1"/>
  </si>
  <si>
    <t>団体名</t>
    <rPh sb="0" eb="3">
      <t>ダンタイメイ</t>
    </rPh>
    <phoneticPr fontId="1"/>
  </si>
  <si>
    <t>担当者</t>
    <rPh sb="0" eb="3">
      <t>タントウシャ</t>
    </rPh>
    <phoneticPr fontId="1"/>
  </si>
  <si>
    <t>TEL
（携帯電話）</t>
    <rPh sb="5" eb="7">
      <t>ケイタイ</t>
    </rPh>
    <rPh sb="7" eb="9">
      <t>デンワ</t>
    </rPh>
    <phoneticPr fontId="1"/>
  </si>
  <si>
    <t>MAIL</t>
    <phoneticPr fontId="1"/>
  </si>
  <si>
    <t>車両台数</t>
    <rPh sb="0" eb="2">
      <t>シャリョウ</t>
    </rPh>
    <rPh sb="2" eb="4">
      <t>ダイスウ</t>
    </rPh>
    <phoneticPr fontId="1"/>
  </si>
  <si>
    <t>3tまで</t>
    <phoneticPr fontId="1"/>
  </si>
  <si>
    <t>3t以上</t>
    <rPh sb="2" eb="4">
      <t>イジョウ</t>
    </rPh>
    <phoneticPr fontId="1"/>
  </si>
  <si>
    <t>日時</t>
    <rPh sb="0" eb="2">
      <t>ニチジ</t>
    </rPh>
    <phoneticPr fontId="1"/>
  </si>
  <si>
    <t>搬入</t>
    <rPh sb="0" eb="2">
      <t>ハンニュウ</t>
    </rPh>
    <phoneticPr fontId="1"/>
  </si>
  <si>
    <t>台</t>
    <rPh sb="0" eb="1">
      <t>ダイ</t>
    </rPh>
    <phoneticPr fontId="1"/>
  </si>
  <si>
    <t>搬出</t>
    <rPh sb="0" eb="2">
      <t>ハンシュツ</t>
    </rPh>
    <phoneticPr fontId="1"/>
  </si>
  <si>
    <t>月</t>
  </si>
  <si>
    <t>日</t>
  </si>
  <si>
    <t>＜特記事項＞大型機器の搬入出、4t以上の車両を使用する場合等および特殊事項があれば下記に記載してください。</t>
    <rPh sb="1" eb="3">
      <t>トッキ</t>
    </rPh>
    <rPh sb="3" eb="5">
      <t>ジコウ</t>
    </rPh>
    <rPh sb="6" eb="8">
      <t>オオガタ</t>
    </rPh>
    <rPh sb="8" eb="10">
      <t>キキ</t>
    </rPh>
    <rPh sb="11" eb="13">
      <t>ハンニュウ</t>
    </rPh>
    <rPh sb="13" eb="14">
      <t>デ</t>
    </rPh>
    <rPh sb="17" eb="19">
      <t>イジョウ</t>
    </rPh>
    <rPh sb="20" eb="22">
      <t>シャリョウ</t>
    </rPh>
    <rPh sb="23" eb="25">
      <t>シヨウ</t>
    </rPh>
    <rPh sb="27" eb="29">
      <t>バアイ</t>
    </rPh>
    <rPh sb="29" eb="30">
      <t>トウ</t>
    </rPh>
    <rPh sb="33" eb="35">
      <t>トクシュ</t>
    </rPh>
    <rPh sb="35" eb="37">
      <t>ジコウ</t>
    </rPh>
    <rPh sb="41" eb="43">
      <t>カキ</t>
    </rPh>
    <rPh sb="44" eb="46">
      <t>キサイ</t>
    </rPh>
    <phoneticPr fontId="1"/>
  </si>
  <si>
    <t>・搬入・搬出許可証を携行していない車両は入庫できません。</t>
    <rPh sb="1" eb="3">
      <t>ハンニュウ</t>
    </rPh>
    <rPh sb="4" eb="6">
      <t>ハンシュツ</t>
    </rPh>
    <rPh sb="6" eb="8">
      <t>キョカ</t>
    </rPh>
    <rPh sb="8" eb="9">
      <t>ショウ</t>
    </rPh>
    <rPh sb="10" eb="12">
      <t>ケイコウ</t>
    </rPh>
    <rPh sb="17" eb="19">
      <t>シャリョウ</t>
    </rPh>
    <rPh sb="20" eb="22">
      <t>ニュウコ</t>
    </rPh>
    <phoneticPr fontId="1"/>
  </si>
  <si>
    <t>・作業中は搬入・搬出許可証をフロントガラスに掲示してください。（左下に押印のあるもののみ有効です）</t>
    <rPh sb="1" eb="3">
      <t>サギョウ</t>
    </rPh>
    <rPh sb="3" eb="4">
      <t>ナカ</t>
    </rPh>
    <rPh sb="5" eb="7">
      <t>ハンニュウ</t>
    </rPh>
    <rPh sb="8" eb="10">
      <t>ハンシュツ</t>
    </rPh>
    <rPh sb="10" eb="12">
      <t>キョカ</t>
    </rPh>
    <rPh sb="12" eb="13">
      <t>ショウ</t>
    </rPh>
    <rPh sb="22" eb="24">
      <t>ケイジ</t>
    </rPh>
    <rPh sb="32" eb="34">
      <t>ヒダリシタ</t>
    </rPh>
    <rPh sb="35" eb="37">
      <t>オウイン</t>
    </rPh>
    <rPh sb="44" eb="46">
      <t>ユウコウ</t>
    </rPh>
    <phoneticPr fontId="1"/>
  </si>
  <si>
    <t>・展示場内へ車両を進入させる場合は、進入前に誘導員に安全確認（入室可能かどうか）したうえで入室してください。</t>
    <rPh sb="1" eb="3">
      <t>テンジ</t>
    </rPh>
    <rPh sb="3" eb="4">
      <t>ジョウ</t>
    </rPh>
    <rPh sb="4" eb="5">
      <t>ナイ</t>
    </rPh>
    <rPh sb="6" eb="8">
      <t>シャリョウ</t>
    </rPh>
    <rPh sb="9" eb="11">
      <t>シンニュウ</t>
    </rPh>
    <rPh sb="14" eb="16">
      <t>バアイ</t>
    </rPh>
    <rPh sb="18" eb="20">
      <t>シンニュウ</t>
    </rPh>
    <rPh sb="20" eb="21">
      <t>マエ</t>
    </rPh>
    <rPh sb="22" eb="25">
      <t>ユウドウイン</t>
    </rPh>
    <rPh sb="26" eb="28">
      <t>アンゼン</t>
    </rPh>
    <rPh sb="28" eb="30">
      <t>カクニン</t>
    </rPh>
    <rPh sb="31" eb="33">
      <t>ニュウシツ</t>
    </rPh>
    <rPh sb="33" eb="35">
      <t>カノウ</t>
    </rPh>
    <rPh sb="45" eb="47">
      <t>ニュウシツ</t>
    </rPh>
    <phoneticPr fontId="1"/>
  </si>
  <si>
    <t>・構内は徐行運転(8km/h以下)をお願いします。</t>
  </si>
  <si>
    <t>[イベント・展示ホールへの搬入出時の注意]</t>
    <rPh sb="6" eb="8">
      <t>テンジ</t>
    </rPh>
    <rPh sb="13" eb="17">
      <t>ハンニュウシュツジ</t>
    </rPh>
    <rPh sb="18" eb="20">
      <t>チュウイ</t>
    </rPh>
    <phoneticPr fontId="1"/>
  </si>
  <si>
    <t>・耐荷重は5t/㎡です。</t>
    <rPh sb="1" eb="4">
      <t>タイカジュウ</t>
    </rPh>
    <phoneticPr fontId="1"/>
  </si>
  <si>
    <t>・車の乗り入れは可能ですが、タイヤ痕等が残った場合、清掃を依頼する場合があります。十分注意の上、作業ください。</t>
    <rPh sb="1" eb="2">
      <t>クルマ</t>
    </rPh>
    <rPh sb="3" eb="4">
      <t>ノ</t>
    </rPh>
    <rPh sb="5" eb="6">
      <t>イ</t>
    </rPh>
    <rPh sb="8" eb="10">
      <t>カノウ</t>
    </rPh>
    <rPh sb="17" eb="18">
      <t>コン</t>
    </rPh>
    <rPh sb="18" eb="19">
      <t>トウ</t>
    </rPh>
    <rPh sb="20" eb="21">
      <t>ノコ</t>
    </rPh>
    <rPh sb="23" eb="25">
      <t>バアイ</t>
    </rPh>
    <rPh sb="26" eb="28">
      <t>セイソウ</t>
    </rPh>
    <rPh sb="29" eb="31">
      <t>イライ</t>
    </rPh>
    <rPh sb="33" eb="35">
      <t>バアイ</t>
    </rPh>
    <rPh sb="41" eb="43">
      <t>ジュウブン</t>
    </rPh>
    <rPh sb="43" eb="45">
      <t>チュウイ</t>
    </rPh>
    <rPh sb="46" eb="47">
      <t>ウエ</t>
    </rPh>
    <rPh sb="48" eb="50">
      <t>サギョウ</t>
    </rPh>
    <phoneticPr fontId="1"/>
  </si>
  <si>
    <t>　また、ホール入口（扉の沓摺り）に段差があるため、施設の専用マットをご利用ください。マット無しでの搬出入は禁じます。</t>
    <rPh sb="7" eb="9">
      <t>イリグチ</t>
    </rPh>
    <rPh sb="17" eb="19">
      <t>ダンサ</t>
    </rPh>
    <rPh sb="25" eb="27">
      <t>シセツ</t>
    </rPh>
    <rPh sb="28" eb="30">
      <t>センヨウ</t>
    </rPh>
    <rPh sb="35" eb="37">
      <t>リヨウ</t>
    </rPh>
    <rPh sb="45" eb="46">
      <t>ナ</t>
    </rPh>
    <rPh sb="49" eb="52">
      <t>ハンシュツニュウ</t>
    </rPh>
    <rPh sb="53" eb="54">
      <t>キン</t>
    </rPh>
    <phoneticPr fontId="1"/>
  </si>
  <si>
    <t>2021年10月</t>
    <rPh sb="4" eb="5">
      <t>ネン</t>
    </rPh>
    <rPh sb="7" eb="8">
      <t>ガツ</t>
    </rPh>
    <phoneticPr fontId="1"/>
  </si>
  <si>
    <t>作業中は承認済の本申請書（左に捺印のあるもの）または本施設が承認した搬入許可証を</t>
    <rPh sb="0" eb="2">
      <t>サギョウ</t>
    </rPh>
    <rPh sb="2" eb="3">
      <t>ナカ</t>
    </rPh>
    <rPh sb="4" eb="6">
      <t>ショウニン</t>
    </rPh>
    <rPh sb="6" eb="7">
      <t>スミ</t>
    </rPh>
    <rPh sb="8" eb="9">
      <t>ホン</t>
    </rPh>
    <rPh sb="9" eb="12">
      <t>シンセイショ</t>
    </rPh>
    <rPh sb="13" eb="14">
      <t>ヒダリ</t>
    </rPh>
    <rPh sb="15" eb="17">
      <t>ナツイン</t>
    </rPh>
    <rPh sb="26" eb="27">
      <t>ホン</t>
    </rPh>
    <rPh sb="27" eb="29">
      <t>シセツ</t>
    </rPh>
    <rPh sb="30" eb="32">
      <t>ショウニン</t>
    </rPh>
    <rPh sb="34" eb="36">
      <t>ハンニュウ</t>
    </rPh>
    <rPh sb="36" eb="39">
      <t>キョカショウ</t>
    </rPh>
    <phoneticPr fontId="1"/>
  </si>
  <si>
    <t>誘導員を配置してください。</t>
    <rPh sb="0" eb="3">
      <t>ユウドウイン</t>
    </rPh>
    <rPh sb="4" eb="6">
      <t>ハイチ</t>
    </rPh>
    <phoneticPr fontId="1"/>
  </si>
  <si>
    <t>作業完了まで</t>
    <rPh sb="0" eb="2">
      <t>サギョウ</t>
    </rPh>
    <rPh sb="2" eb="4">
      <t>カンリョウ</t>
    </rPh>
    <phoneticPr fontId="1"/>
  </si>
  <si>
    <t>30</t>
    <phoneticPr fontId="1"/>
  </si>
  <si>
    <t>~</t>
    <phoneticPr fontId="1"/>
  </si>
  <si>
    <t>【配達者当日問い合わせ先】：095-801-0530</t>
    <rPh sb="1" eb="3">
      <t>ハイタツ</t>
    </rPh>
    <rPh sb="3" eb="4">
      <t>シャ</t>
    </rPh>
    <rPh sb="4" eb="6">
      <t>トウジツ</t>
    </rPh>
    <rPh sb="6" eb="7">
      <t>ト</t>
    </rPh>
    <rPh sb="8" eb="9">
      <t>ア</t>
    </rPh>
    <rPh sb="11" eb="12">
      <t>サキ</t>
    </rPh>
    <phoneticPr fontId="1"/>
  </si>
  <si>
    <t>11</t>
    <phoneticPr fontId="1"/>
  </si>
  <si>
    <t>月</t>
    <rPh sb="0" eb="1">
      <t>ガツ</t>
    </rPh>
    <phoneticPr fontId="1"/>
  </si>
  <si>
    <t>日</t>
    <rPh sb="0" eb="1">
      <t>ヒ</t>
    </rPh>
    <phoneticPr fontId="1"/>
  </si>
  <si>
    <t>納品日</t>
    <rPh sb="0" eb="2">
      <t>ノウヒン</t>
    </rPh>
    <rPh sb="2" eb="3">
      <t>ヒ</t>
    </rPh>
    <phoneticPr fontId="1"/>
  </si>
  <si>
    <t>納品日</t>
    <rPh sb="0" eb="3">
      <t>ノウヒンビ</t>
    </rPh>
    <phoneticPr fontId="1"/>
  </si>
  <si>
    <t>曜日</t>
    <rPh sb="0" eb="2">
      <t>ヨウビ</t>
    </rPh>
    <phoneticPr fontId="1"/>
  </si>
  <si>
    <t>月</t>
    <rPh sb="0" eb="1">
      <t>ツキ</t>
    </rPh>
    <phoneticPr fontId="1"/>
  </si>
  <si>
    <t>年</t>
    <rPh sb="0" eb="1">
      <t>ネン</t>
    </rPh>
    <phoneticPr fontId="1"/>
  </si>
  <si>
    <t>申込日</t>
    <rPh sb="0" eb="3">
      <t>モウシコミビ</t>
    </rPh>
    <phoneticPr fontId="1"/>
  </si>
  <si>
    <t>〇</t>
    <phoneticPr fontId="1"/>
  </si>
  <si>
    <t>予約番号</t>
    <rPh sb="0" eb="4">
      <t>ヨヤクバンゴウ</t>
    </rPh>
    <phoneticPr fontId="1"/>
  </si>
  <si>
    <t>催事名</t>
    <rPh sb="0" eb="3">
      <t>サイジメイ</t>
    </rPh>
    <phoneticPr fontId="1"/>
  </si>
  <si>
    <t>納品に関しては30分毎になります。</t>
    <rPh sb="9" eb="10">
      <t>フン</t>
    </rPh>
    <phoneticPr fontId="1"/>
  </si>
  <si>
    <t>ケータリング発注書</t>
    <rPh sb="6" eb="9">
      <t>ハッチュウショ</t>
    </rPh>
    <phoneticPr fontId="1"/>
  </si>
  <si>
    <t>納品場所</t>
    <rPh sb="0" eb="4">
      <t>ノウヒンバショ</t>
    </rPh>
    <phoneticPr fontId="1"/>
  </si>
  <si>
    <t>【お客様情報記入箇所】</t>
    <rPh sb="2" eb="4">
      <t>キャクサマ</t>
    </rPh>
    <rPh sb="4" eb="6">
      <t>ジョウホウ</t>
    </rPh>
    <rPh sb="6" eb="8">
      <t>キニュウ</t>
    </rPh>
    <rPh sb="8" eb="10">
      <t>カショ</t>
    </rPh>
    <phoneticPr fontId="1"/>
  </si>
  <si>
    <t>開催日（始）</t>
    <rPh sb="0" eb="2">
      <t>カイサイ</t>
    </rPh>
    <rPh sb="2" eb="3">
      <t>ビ</t>
    </rPh>
    <rPh sb="4" eb="5">
      <t>ハジ</t>
    </rPh>
    <phoneticPr fontId="1"/>
  </si>
  <si>
    <t>開催日（終）</t>
    <rPh sb="0" eb="2">
      <t>カイサイ</t>
    </rPh>
    <rPh sb="2" eb="3">
      <t>ビ</t>
    </rPh>
    <rPh sb="4" eb="5">
      <t>シュウ</t>
    </rPh>
    <phoneticPr fontId="1"/>
  </si>
  <si>
    <t>　　　※開催日については、ケータリング発注日でなく
　　　　催事の開催日程をご記入ください。</t>
    <rPh sb="4" eb="7">
      <t>カイサイビ</t>
    </rPh>
    <rPh sb="19" eb="21">
      <t>ハッチュウ</t>
    </rPh>
    <rPh sb="21" eb="22">
      <t>ビ</t>
    </rPh>
    <rPh sb="30" eb="32">
      <t>サイジ</t>
    </rPh>
    <rPh sb="33" eb="35">
      <t>カイサイ</t>
    </rPh>
    <rPh sb="35" eb="37">
      <t>ニッテイ</t>
    </rPh>
    <rPh sb="39" eb="41">
      <t>キニュウ</t>
    </rPh>
    <phoneticPr fontId="1"/>
  </si>
  <si>
    <t>【ながさきMICE担当者名記入箇所】</t>
    <rPh sb="9" eb="12">
      <t>タントウシャ</t>
    </rPh>
    <rPh sb="12" eb="13">
      <t>メイ</t>
    </rPh>
    <rPh sb="13" eb="15">
      <t>キニュウ</t>
    </rPh>
    <rPh sb="15" eb="17">
      <t>カショ</t>
    </rPh>
    <phoneticPr fontId="1"/>
  </si>
  <si>
    <t>【備考】</t>
    <rPh sb="1" eb="3">
      <t>ビコウ</t>
    </rPh>
    <phoneticPr fontId="1"/>
  </si>
  <si>
    <t>…</t>
    <phoneticPr fontId="1"/>
  </si>
  <si>
    <r>
      <t>・納品・回収時間は
　早朝（6～9）、午前（9～13）、午後（13～17）、夜間（17～22）の
　4区分につき、</t>
    </r>
    <r>
      <rPr>
        <b/>
        <u/>
        <sz val="11"/>
        <color theme="1"/>
        <rFont val="游ゴシック"/>
        <family val="3"/>
        <charset val="128"/>
        <scheme val="minor"/>
      </rPr>
      <t>原則1区分1回</t>
    </r>
    <r>
      <rPr>
        <b/>
        <sz val="11"/>
        <color theme="1"/>
        <rFont val="游ゴシック"/>
        <family val="3"/>
        <charset val="128"/>
        <scheme val="minor"/>
      </rPr>
      <t>までの時間指定となります。
・上記の例では11時に納品依頼をしているので、午前(9～13)区分に
　もう一度「納品」や「回収」は頼めません。
・1会場20個未満の発注の場合、納品・回収場所は1か所となります。</t>
    </r>
    <rPh sb="80" eb="82">
      <t>ジョウキ</t>
    </rPh>
    <rPh sb="83" eb="84">
      <t>レイ</t>
    </rPh>
    <rPh sb="88" eb="89">
      <t>ジ</t>
    </rPh>
    <rPh sb="90" eb="92">
      <t>ノウヒン</t>
    </rPh>
    <rPh sb="92" eb="94">
      <t>イライ</t>
    </rPh>
    <rPh sb="102" eb="104">
      <t>ゴゼン</t>
    </rPh>
    <rPh sb="110" eb="112">
      <t>クブン</t>
    </rPh>
    <rPh sb="117" eb="119">
      <t>イチド</t>
    </rPh>
    <rPh sb="120" eb="122">
      <t>ノウヒン</t>
    </rPh>
    <rPh sb="125" eb="127">
      <t>カイシュウ</t>
    </rPh>
    <rPh sb="129" eb="130">
      <t>タノ</t>
    </rPh>
    <rPh sb="144" eb="146">
      <t>ミマン</t>
    </rPh>
    <phoneticPr fontId="1"/>
  </si>
  <si>
    <t>フリー記入欄</t>
    <rPh sb="3" eb="5">
      <t>キニュウ</t>
    </rPh>
    <rPh sb="5" eb="6">
      <t>ラン</t>
    </rPh>
    <phoneticPr fontId="1"/>
  </si>
  <si>
    <t xml:space="preserve">
・既存のメニュー表にないオーダーを行う場合は、ながさきMICE担当者と相談のうえ
　青ラインの箇所（フリー記入欄）に手動で情報をご記入ください。
　追加で記載する項目がございましたら、【備考】に記入ください。
・記入箇所が足りない場合は、セルの追加や幅の調整をお願いします。ただし、3日目以降について
　は、シート2枚目、3枚目をご利用ください。
</t>
    <rPh sb="2" eb="4">
      <t>キゾン</t>
    </rPh>
    <rPh sb="9" eb="10">
      <t>ヒョウ</t>
    </rPh>
    <rPh sb="18" eb="19">
      <t>オコナ</t>
    </rPh>
    <rPh sb="20" eb="22">
      <t>バアイ</t>
    </rPh>
    <rPh sb="43" eb="44">
      <t>アオ</t>
    </rPh>
    <rPh sb="48" eb="50">
      <t>カショ</t>
    </rPh>
    <rPh sb="54" eb="56">
      <t>キニュウ</t>
    </rPh>
    <rPh sb="56" eb="57">
      <t>ラン</t>
    </rPh>
    <rPh sb="59" eb="61">
      <t>シュドウ</t>
    </rPh>
    <rPh sb="62" eb="64">
      <t>ジョウホウ</t>
    </rPh>
    <rPh sb="66" eb="68">
      <t>キニュウ</t>
    </rPh>
    <rPh sb="75" eb="77">
      <t>ツイカ</t>
    </rPh>
    <rPh sb="78" eb="80">
      <t>キサイ</t>
    </rPh>
    <rPh sb="82" eb="84">
      <t>コウモク</t>
    </rPh>
    <rPh sb="94" eb="96">
      <t>ビコウ</t>
    </rPh>
    <rPh sb="98" eb="100">
      <t>キニュウ</t>
    </rPh>
    <rPh sb="109" eb="111">
      <t>キニュウ</t>
    </rPh>
    <rPh sb="111" eb="113">
      <t>カショ</t>
    </rPh>
    <rPh sb="114" eb="115">
      <t>タ</t>
    </rPh>
    <rPh sb="118" eb="120">
      <t>バアイ</t>
    </rPh>
    <rPh sb="125" eb="127">
      <t>ツイカ</t>
    </rPh>
    <rPh sb="128" eb="129">
      <t>ハバ</t>
    </rPh>
    <rPh sb="130" eb="132">
      <t>チョウセイ</t>
    </rPh>
    <rPh sb="134" eb="135">
      <t>ネガ</t>
    </rPh>
    <rPh sb="145" eb="146">
      <t>ニチ</t>
    </rPh>
    <rPh sb="146" eb="147">
      <t>メ</t>
    </rPh>
    <rPh sb="147" eb="149">
      <t>イコウ</t>
    </rPh>
    <rPh sb="161" eb="163">
      <t>マイメ</t>
    </rPh>
    <rPh sb="165" eb="167">
      <t>マイメ</t>
    </rPh>
    <rPh sb="169" eb="171">
      <t>リヨウ</t>
    </rPh>
    <phoneticPr fontId="1"/>
  </si>
  <si>
    <t>会議室101A</t>
    <rPh sb="0" eb="3">
      <t>カイギシツ</t>
    </rPh>
    <phoneticPr fontId="1"/>
  </si>
  <si>
    <t>会議室101B</t>
    <rPh sb="0" eb="3">
      <t>カイギシツ</t>
    </rPh>
    <phoneticPr fontId="1"/>
  </si>
  <si>
    <t>会議室101C</t>
    <rPh sb="0" eb="2">
      <t>カイギ</t>
    </rPh>
    <rPh sb="2" eb="3">
      <t>シツ</t>
    </rPh>
    <phoneticPr fontId="1"/>
  </si>
  <si>
    <t>会議室102</t>
    <rPh sb="0" eb="3">
      <t>カイギシツ</t>
    </rPh>
    <phoneticPr fontId="1"/>
  </si>
  <si>
    <t>会議室103</t>
    <rPh sb="0" eb="3">
      <t>カイギシツ</t>
    </rPh>
    <phoneticPr fontId="1"/>
  </si>
  <si>
    <t>会議室104</t>
    <rPh sb="0" eb="3">
      <t>カイギシツ</t>
    </rPh>
    <phoneticPr fontId="1"/>
  </si>
  <si>
    <t>会議室105</t>
    <rPh sb="0" eb="3">
      <t>カイギシツ</t>
    </rPh>
    <phoneticPr fontId="1"/>
  </si>
  <si>
    <t>会議室106</t>
    <rPh sb="0" eb="3">
      <t>カイギシツ</t>
    </rPh>
    <phoneticPr fontId="1"/>
  </si>
  <si>
    <t>会議室107</t>
    <rPh sb="0" eb="3">
      <t>カイギシツ</t>
    </rPh>
    <phoneticPr fontId="1"/>
  </si>
  <si>
    <t>会議室108</t>
    <rPh sb="0" eb="3">
      <t>カイギシツ</t>
    </rPh>
    <phoneticPr fontId="1"/>
  </si>
  <si>
    <t>会議室109</t>
    <rPh sb="0" eb="3">
      <t>カイギシツ</t>
    </rPh>
    <phoneticPr fontId="1"/>
  </si>
  <si>
    <t>会議室110</t>
    <rPh sb="0" eb="3">
      <t>カイギシツ</t>
    </rPh>
    <phoneticPr fontId="1"/>
  </si>
  <si>
    <t>会議室111</t>
    <rPh sb="0" eb="3">
      <t>カイギシツ</t>
    </rPh>
    <phoneticPr fontId="1"/>
  </si>
  <si>
    <t>会議室112</t>
    <rPh sb="0" eb="3">
      <t>カイギシツ</t>
    </rPh>
    <phoneticPr fontId="1"/>
  </si>
  <si>
    <t>会議室113</t>
    <rPh sb="0" eb="3">
      <t>カイギシツ</t>
    </rPh>
    <phoneticPr fontId="1"/>
  </si>
  <si>
    <t>会議室114</t>
    <rPh sb="0" eb="3">
      <t>カイギシツ</t>
    </rPh>
    <phoneticPr fontId="1"/>
  </si>
  <si>
    <t>会議室115</t>
    <rPh sb="0" eb="3">
      <t>カイギシツ</t>
    </rPh>
    <phoneticPr fontId="1"/>
  </si>
  <si>
    <t>会議室116</t>
    <rPh sb="0" eb="3">
      <t>カイギシツ</t>
    </rPh>
    <phoneticPr fontId="1"/>
  </si>
  <si>
    <t>会議室201</t>
    <rPh sb="0" eb="3">
      <t>カイギシツ</t>
    </rPh>
    <phoneticPr fontId="1"/>
  </si>
  <si>
    <t>会議室202</t>
    <rPh sb="0" eb="3">
      <t>カイギシツ</t>
    </rPh>
    <phoneticPr fontId="1"/>
  </si>
  <si>
    <t>会議室203</t>
    <rPh sb="0" eb="3">
      <t>カイギシツ</t>
    </rPh>
    <phoneticPr fontId="1"/>
  </si>
  <si>
    <t>会議室204</t>
    <rPh sb="0" eb="3">
      <t>カイギシツ</t>
    </rPh>
    <phoneticPr fontId="1"/>
  </si>
  <si>
    <t>会議室205</t>
    <rPh sb="0" eb="3">
      <t>カイギシツ</t>
    </rPh>
    <phoneticPr fontId="1"/>
  </si>
  <si>
    <t>会議室206</t>
    <rPh sb="0" eb="3">
      <t>カイギシツ</t>
    </rPh>
    <phoneticPr fontId="1"/>
  </si>
  <si>
    <t>関係者室C201</t>
    <rPh sb="0" eb="4">
      <t>カンケイシャシツ</t>
    </rPh>
    <phoneticPr fontId="1"/>
  </si>
  <si>
    <t>控室E101</t>
    <rPh sb="0" eb="2">
      <t>ヒカエシツ</t>
    </rPh>
    <phoneticPr fontId="1"/>
  </si>
  <si>
    <t>控室E102</t>
    <rPh sb="0" eb="2">
      <t>ヒカエシツ</t>
    </rPh>
    <phoneticPr fontId="1"/>
  </si>
  <si>
    <t>控室E103</t>
    <rPh sb="0" eb="2">
      <t>ヒカエシツ</t>
    </rPh>
    <phoneticPr fontId="1"/>
  </si>
  <si>
    <t>控室E104</t>
    <rPh sb="0" eb="2">
      <t>ヒカエシツ</t>
    </rPh>
    <phoneticPr fontId="1"/>
  </si>
  <si>
    <t>控室E105</t>
    <rPh sb="0" eb="2">
      <t>ヒカエシツ</t>
    </rPh>
    <phoneticPr fontId="1"/>
  </si>
  <si>
    <t>控室E106</t>
    <rPh sb="0" eb="2">
      <t>ヒカエシツ</t>
    </rPh>
    <phoneticPr fontId="1"/>
  </si>
  <si>
    <t>控室E201</t>
    <rPh sb="0" eb="2">
      <t>ヒカエシツ</t>
    </rPh>
    <phoneticPr fontId="1"/>
  </si>
  <si>
    <t>控室E202</t>
    <rPh sb="0" eb="2">
      <t>ヒカエシツ</t>
    </rPh>
    <phoneticPr fontId="1"/>
  </si>
  <si>
    <t>控室E203</t>
    <rPh sb="0" eb="2">
      <t>ヒカエシツ</t>
    </rPh>
    <phoneticPr fontId="1"/>
  </si>
  <si>
    <t>控室E204</t>
    <rPh sb="0" eb="2">
      <t>ヒカエシツ</t>
    </rPh>
    <phoneticPr fontId="1"/>
  </si>
  <si>
    <t>控室E205</t>
    <rPh sb="0" eb="2">
      <t>ヒカエシツ</t>
    </rPh>
    <phoneticPr fontId="1"/>
  </si>
  <si>
    <t>控室E206</t>
    <rPh sb="0" eb="2">
      <t>ヒカエシツ</t>
    </rPh>
    <phoneticPr fontId="1"/>
  </si>
  <si>
    <t>主催者会議室</t>
    <rPh sb="0" eb="5">
      <t>シュサイシャカイギ</t>
    </rPh>
    <rPh sb="5" eb="6">
      <t>シツ</t>
    </rPh>
    <phoneticPr fontId="1"/>
  </si>
  <si>
    <t>応接室</t>
    <rPh sb="0" eb="3">
      <t>オウセツシツ</t>
    </rPh>
    <phoneticPr fontId="1"/>
  </si>
  <si>
    <t>特別応接室</t>
    <rPh sb="0" eb="5">
      <t>トクベツオウセツシツ</t>
    </rPh>
    <phoneticPr fontId="1"/>
  </si>
  <si>
    <t>総計</t>
    <rPh sb="0" eb="2">
      <t>ソウケイ</t>
    </rPh>
    <phoneticPr fontId="1"/>
  </si>
  <si>
    <t>個</t>
    <rPh sb="0" eb="1">
      <t>コ</t>
    </rPh>
    <phoneticPr fontId="1"/>
  </si>
  <si>
    <t>・1日に数回配達がある場合やイレギュラーな時間や日程は手書き
　で修正お願いします。
　4日目までは自動で反映されるようにしています。
・自動入力になっていますが、間違いがないか確認を
　お願いします。</t>
    <rPh sb="2" eb="3">
      <t>ニチ</t>
    </rPh>
    <rPh sb="4" eb="6">
      <t>スウカイ</t>
    </rPh>
    <rPh sb="6" eb="8">
      <t>ハイタツ</t>
    </rPh>
    <rPh sb="11" eb="13">
      <t>バアイ</t>
    </rPh>
    <rPh sb="21" eb="23">
      <t>ジカン</t>
    </rPh>
    <rPh sb="24" eb="26">
      <t>ニッテイ</t>
    </rPh>
    <rPh sb="27" eb="29">
      <t>テガ</t>
    </rPh>
    <rPh sb="33" eb="35">
      <t>シュウセイ</t>
    </rPh>
    <rPh sb="36" eb="37">
      <t>ネガ</t>
    </rPh>
    <rPh sb="45" eb="46">
      <t>ヒ</t>
    </rPh>
    <rPh sb="46" eb="47">
      <t>メ</t>
    </rPh>
    <rPh sb="50" eb="52">
      <t>ジドウ</t>
    </rPh>
    <rPh sb="53" eb="55">
      <t>ハンエイ</t>
    </rPh>
    <rPh sb="69" eb="73">
      <t>ジドウニュウリョク</t>
    </rPh>
    <rPh sb="82" eb="84">
      <t>マチガ</t>
    </rPh>
    <rPh sb="89" eb="91">
      <t>カクニン</t>
    </rPh>
    <rPh sb="95" eb="96">
      <t>ネガ</t>
    </rPh>
    <phoneticPr fontId="1"/>
  </si>
  <si>
    <r>
      <t xml:space="preserve">【注意事項】
・「ケータリング発注書」の提出および発注内容変更期限は、
　開催日の14日前までです。それ以降の変更については、キャンセル料を
　申し受けます。
・ご利用当日の追加発注や内容変更はお受けできませんので、あらかじめ
　ご了承ください。
</t>
    </r>
    <r>
      <rPr>
        <b/>
        <sz val="8"/>
        <color rgb="FFFF0000"/>
        <rFont val="游ゴシック"/>
        <family val="3"/>
        <charset val="128"/>
        <scheme val="minor"/>
      </rPr>
      <t>・1会場20個未満の発注の場合、納品・回収場所は1か所となります。</t>
    </r>
    <r>
      <rPr>
        <b/>
        <sz val="8"/>
        <color theme="1"/>
        <rFont val="游ゴシック"/>
        <family val="3"/>
        <charset val="128"/>
        <scheme val="minor"/>
      </rPr>
      <t xml:space="preserve">
・納品・回収時間は早朝（6～9）、午前（9～13）、午後（13～17）、
　夜間（17～22）の4区分につき、</t>
    </r>
    <r>
      <rPr>
        <b/>
        <sz val="8"/>
        <color rgb="FFFF0000"/>
        <rFont val="游ゴシック"/>
        <family val="3"/>
        <charset val="128"/>
        <scheme val="minor"/>
      </rPr>
      <t>原則1区分1回までの時間指定となります。</t>
    </r>
    <r>
      <rPr>
        <b/>
        <sz val="8"/>
        <color theme="1"/>
        <rFont val="游ゴシック"/>
        <family val="3"/>
        <charset val="128"/>
        <scheme val="minor"/>
      </rPr>
      <t xml:space="preserve">
・ご利用後、施設利用料、附属設備利用料、ケータリング利用料、併せて
　ご請求をお送りいたします。
・当日の現金でのお支払い又はクレジットカードでのお支払いはできません
　ので、あらかじめご了承ください。
・請求書発行後、1か月以内にお振込みください。</t>
    </r>
    <rPh sb="131" eb="133">
      <t>ミマン</t>
    </rPh>
    <rPh sb="295" eb="296">
      <t>マタ</t>
    </rPh>
    <phoneticPr fontId="1"/>
  </si>
  <si>
    <t>←EH側の場合は変更する</t>
    <rPh sb="3" eb="4">
      <t>ガワ</t>
    </rPh>
    <rPh sb="5" eb="7">
      <t>バアイ</t>
    </rPh>
    <rPh sb="8" eb="10">
      <t>ヘンコウ</t>
    </rPh>
    <phoneticPr fontId="1"/>
  </si>
  <si>
    <t>CH 1</t>
    <phoneticPr fontId="1"/>
  </si>
  <si>
    <t>CH 2</t>
  </si>
  <si>
    <t>CH 3</t>
  </si>
  <si>
    <t>CH 4</t>
  </si>
  <si>
    <t>EH A</t>
    <phoneticPr fontId="1"/>
  </si>
  <si>
    <t>EH B</t>
    <phoneticPr fontId="1"/>
  </si>
  <si>
    <t>縁結び</t>
    <rPh sb="0" eb="2">
      <t>エンムス</t>
    </rPh>
    <phoneticPr fontId="1"/>
  </si>
  <si>
    <t>EN-02</t>
  </si>
  <si>
    <t>EN-03</t>
  </si>
  <si>
    <t>EN-04</t>
  </si>
  <si>
    <t>EN-05</t>
  </si>
  <si>
    <t>EN-06</t>
  </si>
  <si>
    <t>EN-08</t>
  </si>
  <si>
    <t>EN-10</t>
  </si>
  <si>
    <t>松華堂弁当「のぞみ」</t>
    <rPh sb="0" eb="1">
      <t>マツ</t>
    </rPh>
    <rPh sb="1" eb="2">
      <t>ハナ</t>
    </rPh>
    <rPh sb="2" eb="3">
      <t>ドウ</t>
    </rPh>
    <rPh sb="3" eb="5">
      <t>ベントウ</t>
    </rPh>
    <phoneticPr fontId="1"/>
  </si>
  <si>
    <t>長崎本格中華彩り12</t>
    <rPh sb="0" eb="4">
      <t>ナガサキホンカク</t>
    </rPh>
    <rPh sb="4" eb="6">
      <t>チュウカ</t>
    </rPh>
    <rPh sb="6" eb="7">
      <t>イロドリ</t>
    </rPh>
    <phoneticPr fontId="1"/>
  </si>
  <si>
    <t>九重彩り御膳</t>
    <rPh sb="0" eb="2">
      <t>クジュウ</t>
    </rPh>
    <rPh sb="2" eb="3">
      <t>イロド</t>
    </rPh>
    <rPh sb="4" eb="6">
      <t>ゴゼン</t>
    </rPh>
    <phoneticPr fontId="1"/>
  </si>
  <si>
    <t>長崎本格中華蘭々</t>
    <rPh sb="0" eb="4">
      <t>ナガサキホンカク</t>
    </rPh>
    <rPh sb="4" eb="6">
      <t>チュウカ</t>
    </rPh>
    <rPh sb="6" eb="7">
      <t>ラン</t>
    </rPh>
    <phoneticPr fontId="1"/>
  </si>
  <si>
    <t>旬菜御膳</t>
    <rPh sb="0" eb="2">
      <t>シュンサイ</t>
    </rPh>
    <rPh sb="2" eb="4">
      <t>ゴゼン</t>
    </rPh>
    <phoneticPr fontId="1"/>
  </si>
  <si>
    <t>色彩御膳</t>
    <rPh sb="0" eb="2">
      <t>シキサイ</t>
    </rPh>
    <rPh sb="2" eb="4">
      <t>ゴゼン</t>
    </rPh>
    <phoneticPr fontId="1"/>
  </si>
  <si>
    <t>油淋鶏＆海老プリマヨ御膳</t>
    <rPh sb="0" eb="1">
      <t>アブラ</t>
    </rPh>
    <rPh sb="1" eb="2">
      <t>リン</t>
    </rPh>
    <rPh sb="2" eb="3">
      <t>トリ</t>
    </rPh>
    <rPh sb="4" eb="6">
      <t>エビ</t>
    </rPh>
    <rPh sb="10" eb="12">
      <t>ゴゼン</t>
    </rPh>
    <phoneticPr fontId="1"/>
  </si>
  <si>
    <t>縁結び用</t>
    <phoneticPr fontId="1"/>
  </si>
  <si>
    <t>EN-11</t>
  </si>
  <si>
    <t>EN-12</t>
  </si>
  <si>
    <t>EN-13</t>
  </si>
  <si>
    <t>EN-14</t>
  </si>
  <si>
    <t>九重幕の内プレミアム</t>
    <rPh sb="0" eb="3">
      <t>クジュウマク</t>
    </rPh>
    <rPh sb="4" eb="5">
      <t>ウチ</t>
    </rPh>
    <phoneticPr fontId="1"/>
  </si>
  <si>
    <t>長崎トルコライス</t>
    <rPh sb="0" eb="2">
      <t>ナガサキ</t>
    </rPh>
    <phoneticPr fontId="1"/>
  </si>
  <si>
    <t>長崎和牛ハンバーグ御膳</t>
    <rPh sb="0" eb="2">
      <t>ナガサキ</t>
    </rPh>
    <rPh sb="2" eb="4">
      <t>ワギュウ</t>
    </rPh>
    <rPh sb="9" eb="11">
      <t>ゴゼン</t>
    </rPh>
    <phoneticPr fontId="1"/>
  </si>
  <si>
    <t>おにぎり弁当</t>
    <rPh sb="4" eb="6">
      <t>ベントウ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</si>
</sst>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m&quot;月&quot;d&quot;日&quot;;@"/>
    <numFmt numFmtId="178" formatCode="0_);[Red]\(0\)"/>
  </numFmts>
  <fonts count="45"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6"/>
      <color theme="1"/>
      <name val="游ゴシック"/>
      <family val="3"/>
      <charset val="128"/>
      <scheme val="minor"/>
    </font>
    <font>
      <b/>
      <sz val="8"/>
      <color theme="1"/>
      <name val="游ゴシック"/>
      <family val="3"/>
      <charset val="128"/>
      <scheme val="minor"/>
    </font>
    <font>
      <b/>
      <sz val="18"/>
      <color theme="1"/>
      <name val="BIZ UDPゴシック"/>
      <family val="3"/>
      <charset val="128"/>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1"/>
      <color theme="1"/>
      <name val="游ゴシック"/>
      <family val="3"/>
      <charset val="128"/>
      <scheme val="minor"/>
    </font>
    <font>
      <b/>
      <u/>
      <sz val="11"/>
      <color theme="1"/>
      <name val="游ゴシック"/>
      <family val="3"/>
      <charset val="128"/>
      <scheme val="minor"/>
    </font>
    <font>
      <sz val="11"/>
      <color theme="1"/>
      <name val="メイリオ"/>
      <family val="3"/>
      <charset val="128"/>
    </font>
    <font>
      <b/>
      <sz val="60"/>
      <color theme="0"/>
      <name val="メイリオ"/>
      <family val="3"/>
      <charset val="128"/>
    </font>
    <font>
      <b/>
      <sz val="36"/>
      <color theme="1"/>
      <name val="メイリオ"/>
      <family val="3"/>
      <charset val="128"/>
    </font>
    <font>
      <b/>
      <sz val="20"/>
      <color theme="1"/>
      <name val="メイリオ"/>
      <family val="3"/>
      <charset val="128"/>
    </font>
    <font>
      <b/>
      <sz val="18"/>
      <color theme="1"/>
      <name val="メイリオ"/>
      <family val="3"/>
      <charset val="128"/>
    </font>
    <font>
      <b/>
      <sz val="26"/>
      <color theme="1"/>
      <name val="メイリオ"/>
      <family val="3"/>
      <charset val="128"/>
    </font>
    <font>
      <b/>
      <sz val="22"/>
      <color theme="1"/>
      <name val="メイリオ"/>
      <family val="3"/>
      <charset val="128"/>
    </font>
    <font>
      <b/>
      <sz val="9"/>
      <color theme="1"/>
      <name val="メイリオ"/>
      <family val="3"/>
      <charset val="128"/>
    </font>
    <font>
      <sz val="12"/>
      <color theme="1"/>
      <name val="メイリオ"/>
      <family val="3"/>
      <charset val="128"/>
    </font>
    <font>
      <b/>
      <sz val="12"/>
      <color theme="1"/>
      <name val="メイリオ"/>
      <family val="3"/>
      <charset val="128"/>
    </font>
    <font>
      <i/>
      <sz val="12"/>
      <color theme="1"/>
      <name val="メイリオ"/>
      <family val="3"/>
      <charset val="128"/>
    </font>
    <font>
      <b/>
      <sz val="28"/>
      <color theme="1"/>
      <name val="メイリオ"/>
      <family val="3"/>
      <charset val="128"/>
    </font>
    <font>
      <b/>
      <sz val="11"/>
      <color theme="1"/>
      <name val="メイリオ"/>
      <family val="3"/>
      <charset val="128"/>
    </font>
    <font>
      <sz val="9"/>
      <color theme="1"/>
      <name val="游ゴシック"/>
      <family val="2"/>
      <charset val="128"/>
      <scheme val="minor"/>
    </font>
    <font>
      <sz val="8"/>
      <color theme="1"/>
      <name val="游ゴシック"/>
      <family val="2"/>
      <charset val="128"/>
      <scheme val="minor"/>
    </font>
    <font>
      <b/>
      <sz val="22"/>
      <color theme="1"/>
      <name val="BIZ UDPゴシック"/>
      <family val="3"/>
      <charset val="128"/>
    </font>
    <font>
      <b/>
      <sz val="12"/>
      <color theme="1"/>
      <name val="游ゴシック"/>
      <family val="3"/>
      <charset val="128"/>
      <scheme val="minor"/>
    </font>
    <font>
      <b/>
      <sz val="8"/>
      <color rgb="FFFF0000"/>
      <name val="游ゴシック"/>
      <family val="3"/>
      <charset val="128"/>
      <scheme val="minor"/>
    </font>
    <font>
      <sz val="22"/>
      <color theme="1"/>
      <name val="メイリオ"/>
      <family val="3"/>
      <charset val="128"/>
    </font>
    <font>
      <b/>
      <sz val="12"/>
      <color rgb="FFFF0000"/>
      <name val="游ゴシック"/>
      <family val="3"/>
      <charset val="128"/>
      <scheme val="minor"/>
    </font>
    <font>
      <sz val="14"/>
      <color theme="1"/>
      <name val="メイリオ"/>
      <family val="3"/>
      <charset val="128"/>
    </font>
    <font>
      <sz val="16"/>
      <color theme="1"/>
      <name val="メイリオ"/>
      <family val="3"/>
      <charset val="128"/>
    </font>
    <font>
      <sz val="10"/>
      <color theme="1"/>
      <name val="メイリオ"/>
      <family val="3"/>
      <charset val="128"/>
    </font>
    <font>
      <u/>
      <sz val="11"/>
      <color theme="10"/>
      <name val="游ゴシック"/>
      <family val="2"/>
      <charset val="128"/>
      <scheme val="minor"/>
    </font>
    <font>
      <b/>
      <sz val="14"/>
      <color theme="1"/>
      <name val="メイリオ"/>
      <family val="3"/>
      <charset val="128"/>
    </font>
    <font>
      <b/>
      <sz val="20"/>
      <color theme="1"/>
      <name val="游ゴシック"/>
      <family val="3"/>
      <charset val="128"/>
      <scheme val="minor"/>
    </font>
    <font>
      <b/>
      <sz val="10"/>
      <color rgb="FFFF0000"/>
      <name val="游ゴシック"/>
      <family val="3"/>
      <charset val="128"/>
      <scheme val="minor"/>
    </font>
    <font>
      <b/>
      <sz val="9"/>
      <color theme="1"/>
      <name val="游ゴシック"/>
      <family val="3"/>
      <charset val="128"/>
      <scheme val="minor"/>
    </font>
    <font>
      <b/>
      <sz val="14"/>
      <color rgb="FFFF0000"/>
      <name val="游ゴシック"/>
      <family val="3"/>
      <charset val="128"/>
      <scheme val="minor"/>
    </font>
    <font>
      <b/>
      <sz val="10"/>
      <color theme="1"/>
      <name val="游ゴシック"/>
      <family val="3"/>
      <charset val="128"/>
      <scheme val="minor"/>
    </font>
    <font>
      <b/>
      <sz val="11"/>
      <color theme="1"/>
      <name val="BIZ UDPゴシック"/>
      <family val="3"/>
      <charset val="128"/>
    </font>
    <font>
      <b/>
      <sz val="12"/>
      <color theme="1"/>
      <name val="BIZ UDPゴシック"/>
      <family val="3"/>
      <charset val="128"/>
    </font>
    <font>
      <b/>
      <sz val="22"/>
      <color theme="1"/>
      <name val="游ゴシック"/>
      <family val="3"/>
      <charset val="128"/>
      <scheme val="minor"/>
    </font>
    <font>
      <b/>
      <sz val="20"/>
      <color theme="1"/>
      <name val="BIZ UDP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7"/>
        <bgColor indexed="64"/>
      </patternFill>
    </fill>
    <fill>
      <patternFill patternType="solid">
        <fgColor theme="4"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right/>
      <top/>
      <bottom style="thick">
        <color indexed="64"/>
      </bottom>
      <diagonal/>
    </border>
    <border>
      <left style="dotted">
        <color indexed="64"/>
      </left>
      <right/>
      <top/>
      <bottom/>
      <diagonal/>
    </border>
  </borders>
  <cellStyleXfs count="2">
    <xf numFmtId="0" fontId="0" fillId="0" borderId="0">
      <alignment vertical="center"/>
    </xf>
    <xf numFmtId="0" fontId="34" fillId="0" borderId="0" applyNumberFormat="0" applyFill="0" applyBorder="0" applyAlignment="0" applyProtection="0">
      <alignment vertical="center"/>
    </xf>
  </cellStyleXfs>
  <cellXfs count="354">
    <xf numFmtId="0" fontId="0" fillId="0" borderId="0" xfId="0">
      <alignment vertical="center"/>
    </xf>
    <xf numFmtId="0" fontId="11" fillId="0" borderId="0" xfId="0" applyFont="1">
      <alignment vertical="center"/>
    </xf>
    <xf numFmtId="0" fontId="17" fillId="0" borderId="2" xfId="0" applyFont="1" applyBorder="1">
      <alignment vertical="center"/>
    </xf>
    <xf numFmtId="0" fontId="19" fillId="0" borderId="0" xfId="0" applyFont="1">
      <alignment vertical="center"/>
    </xf>
    <xf numFmtId="0" fontId="20" fillId="0" borderId="0" xfId="0" applyFont="1" applyAlignment="1">
      <alignment horizontal="center" vertical="center"/>
    </xf>
    <xf numFmtId="0" fontId="21" fillId="0" borderId="0" xfId="0" applyFont="1" applyAlignment="1">
      <alignment horizontal="left" vertical="center"/>
    </xf>
    <xf numFmtId="0" fontId="23" fillId="0" borderId="0" xfId="0" applyFont="1">
      <alignment vertical="center"/>
    </xf>
    <xf numFmtId="0" fontId="17" fillId="0" borderId="12" xfId="0" applyFont="1" applyBorder="1">
      <alignment vertical="center"/>
    </xf>
    <xf numFmtId="0" fontId="17" fillId="0" borderId="18" xfId="0" applyFont="1" applyBorder="1">
      <alignment vertical="center"/>
    </xf>
    <xf numFmtId="0" fontId="14" fillId="0" borderId="0" xfId="0" applyFont="1" applyAlignment="1">
      <alignment vertical="center" wrapText="1"/>
    </xf>
    <xf numFmtId="0" fontId="18" fillId="0" borderId="0" xfId="0" applyFont="1" applyAlignment="1">
      <alignment vertical="top" wrapText="1"/>
    </xf>
    <xf numFmtId="0" fontId="11" fillId="0" borderId="2" xfId="0" applyFont="1" applyBorder="1">
      <alignment vertical="center"/>
    </xf>
    <xf numFmtId="0" fontId="8" fillId="0" borderId="15" xfId="0" applyFont="1" applyBorder="1" applyAlignment="1" applyProtection="1">
      <alignment horizontal="center" vertical="center" shrinkToFit="1"/>
      <protection locked="0"/>
    </xf>
    <xf numFmtId="49" fontId="8" fillId="0" borderId="4" xfId="0" applyNumberFormat="1" applyFont="1" applyBorder="1" applyAlignment="1" applyProtection="1">
      <alignment horizontal="center" vertical="center" shrinkToFit="1"/>
      <protection locked="0"/>
    </xf>
    <xf numFmtId="20" fontId="0" fillId="0" borderId="0" xfId="0" applyNumberFormat="1">
      <alignment vertical="center"/>
    </xf>
    <xf numFmtId="178" fontId="0" fillId="0" borderId="0" xfId="0" applyNumberFormat="1">
      <alignment vertical="center"/>
    </xf>
    <xf numFmtId="0" fontId="22" fillId="0" borderId="0" xfId="0" applyFont="1" applyAlignment="1">
      <alignment horizontal="center" vertical="center"/>
    </xf>
    <xf numFmtId="0" fontId="11" fillId="0" borderId="13" xfId="0" applyFont="1" applyBorder="1">
      <alignment vertical="center"/>
    </xf>
    <xf numFmtId="0" fontId="11" fillId="0" borderId="0" xfId="0" applyFont="1" applyAlignment="1">
      <alignment horizontal="right" vertical="center"/>
    </xf>
    <xf numFmtId="0" fontId="11" fillId="0" borderId="0" xfId="0" applyFont="1" applyAlignment="1">
      <alignment horizontal="left" vertical="center"/>
    </xf>
    <xf numFmtId="0" fontId="19" fillId="0" borderId="0" xfId="0" applyFont="1" applyAlignment="1">
      <alignment horizontal="left" vertical="center"/>
    </xf>
    <xf numFmtId="49" fontId="8" fillId="0" borderId="12" xfId="0" applyNumberFormat="1" applyFont="1" applyBorder="1" applyAlignment="1" applyProtection="1">
      <alignment horizontal="center" vertical="center" shrinkToFit="1"/>
      <protection locked="0"/>
    </xf>
    <xf numFmtId="49" fontId="8" fillId="0" borderId="12" xfId="0" applyNumberFormat="1" applyFont="1" applyBorder="1" applyAlignment="1">
      <alignment horizontal="center" vertical="center" shrinkToFit="1"/>
    </xf>
    <xf numFmtId="0" fontId="7" fillId="2" borderId="1" xfId="0" applyFont="1" applyFill="1" applyBorder="1" applyAlignment="1">
      <alignment horizontal="left" vertical="center" shrinkToFit="1"/>
    </xf>
    <xf numFmtId="0" fontId="7" fillId="2" borderId="3" xfId="0" applyFont="1" applyFill="1" applyBorder="1" applyAlignment="1">
      <alignment horizontal="left" vertical="center" shrinkToFit="1"/>
    </xf>
    <xf numFmtId="176" fontId="9" fillId="0" borderId="0" xfId="0" applyNumberFormat="1" applyFont="1" applyAlignment="1">
      <alignment horizontal="center" vertical="center" shrinkToFit="1"/>
    </xf>
    <xf numFmtId="0" fontId="8" fillId="4" borderId="15" xfId="0" applyFont="1" applyFill="1" applyBorder="1" applyAlignment="1" applyProtection="1">
      <alignment horizontal="center" vertical="center" shrinkToFit="1"/>
      <protection locked="0"/>
    </xf>
    <xf numFmtId="49" fontId="8" fillId="4" borderId="12" xfId="0" applyNumberFormat="1" applyFont="1" applyFill="1" applyBorder="1" applyAlignment="1" applyProtection="1">
      <alignment horizontal="center" vertical="center" shrinkToFit="1"/>
      <protection locked="0"/>
    </xf>
    <xf numFmtId="49" fontId="8" fillId="4" borderId="4" xfId="0" applyNumberFormat="1" applyFont="1" applyFill="1" applyBorder="1" applyAlignment="1" applyProtection="1">
      <alignment horizontal="center" vertical="center" shrinkToFit="1"/>
      <protection locked="0"/>
    </xf>
    <xf numFmtId="49" fontId="8" fillId="4" borderId="2" xfId="0" applyNumberFormat="1" applyFont="1" applyFill="1" applyBorder="1" applyAlignment="1" applyProtection="1">
      <alignment horizontal="center" vertical="center" shrinkToFit="1"/>
      <protection locked="0"/>
    </xf>
    <xf numFmtId="0" fontId="13" fillId="0" borderId="0" xfId="0" applyFont="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5" fillId="0" borderId="0" xfId="0" applyFont="1">
      <alignment vertical="center"/>
    </xf>
    <xf numFmtId="0" fontId="2" fillId="0" borderId="0" xfId="0" applyFont="1">
      <alignment vertical="center"/>
    </xf>
    <xf numFmtId="0" fontId="40" fillId="0" borderId="0" xfId="0" applyFont="1">
      <alignment vertical="center"/>
    </xf>
    <xf numFmtId="0" fontId="27" fillId="0" borderId="0" xfId="0" applyFont="1">
      <alignment vertical="center"/>
    </xf>
    <xf numFmtId="0" fontId="9" fillId="0" borderId="10" xfId="0" applyFont="1" applyBorder="1">
      <alignment vertical="center"/>
    </xf>
    <xf numFmtId="0" fontId="0" fillId="0" borderId="10" xfId="0" applyBorder="1">
      <alignment vertical="center"/>
    </xf>
    <xf numFmtId="0" fontId="9" fillId="0" borderId="0" xfId="0" applyFont="1">
      <alignment vertical="center"/>
    </xf>
    <xf numFmtId="0" fontId="37" fillId="0" borderId="10" xfId="0" applyFont="1" applyBorder="1">
      <alignment vertical="center"/>
    </xf>
    <xf numFmtId="0" fontId="2" fillId="4" borderId="2" xfId="0" applyFont="1" applyFill="1" applyBorder="1" applyAlignment="1"/>
    <xf numFmtId="0" fontId="2" fillId="0" borderId="2" xfId="0" applyFont="1" applyBorder="1">
      <alignment vertical="center"/>
    </xf>
    <xf numFmtId="0" fontId="4" fillId="0" borderId="2" xfId="0" applyFont="1" applyBorder="1">
      <alignment vertical="center"/>
    </xf>
    <xf numFmtId="0" fontId="25" fillId="0" borderId="2" xfId="0" applyFont="1" applyBorder="1" applyAlignment="1">
      <alignment vertical="center" shrinkToFit="1"/>
    </xf>
    <xf numFmtId="0" fontId="0" fillId="0" borderId="2" xfId="0" applyBorder="1" applyAlignment="1">
      <alignment vertical="center" shrinkToFit="1"/>
    </xf>
    <xf numFmtId="0" fontId="4" fillId="0" borderId="0" xfId="0" applyFont="1">
      <alignment vertical="center"/>
    </xf>
    <xf numFmtId="0" fontId="2" fillId="0" borderId="0" xfId="0" applyFont="1" applyAlignment="1"/>
    <xf numFmtId="0" fontId="0" fillId="0" borderId="0" xfId="0" applyAlignment="1">
      <alignment vertical="center" shrinkToFit="1"/>
    </xf>
    <xf numFmtId="0" fontId="38" fillId="0" borderId="0" xfId="0" applyFont="1" applyAlignment="1">
      <alignment horizontal="center" vertical="center" shrinkToFit="1"/>
    </xf>
    <xf numFmtId="0" fontId="9" fillId="0" borderId="0" xfId="0" applyFont="1" applyAlignment="1">
      <alignment horizontal="center" vertical="center" shrinkToFit="1"/>
    </xf>
    <xf numFmtId="0" fontId="4" fillId="0" borderId="2" xfId="0" applyFont="1" applyBorder="1" applyAlignment="1">
      <alignment horizontal="left" vertical="top"/>
    </xf>
    <xf numFmtId="0" fontId="4" fillId="0" borderId="0" xfId="0" applyFont="1" applyAlignment="1">
      <alignment horizontal="left" vertical="top"/>
    </xf>
    <xf numFmtId="0" fontId="8" fillId="4" borderId="18" xfId="0" applyFont="1" applyFill="1" applyBorder="1" applyAlignment="1" applyProtection="1">
      <alignment horizontal="center" vertical="center" shrinkToFit="1"/>
      <protection locked="0"/>
    </xf>
    <xf numFmtId="0" fontId="8" fillId="4" borderId="20" xfId="0" applyFont="1" applyFill="1" applyBorder="1" applyAlignment="1" applyProtection="1">
      <alignment horizontal="center" vertical="center" shrinkToFit="1"/>
      <protection locked="0"/>
    </xf>
    <xf numFmtId="0" fontId="41" fillId="0" borderId="0" xfId="0" applyFont="1">
      <alignment vertical="center"/>
    </xf>
    <xf numFmtId="0" fontId="41" fillId="0" borderId="23" xfId="0" applyFont="1" applyBorder="1">
      <alignment vertical="center"/>
    </xf>
    <xf numFmtId="0" fontId="42" fillId="0" borderId="23" xfId="0" applyFont="1" applyBorder="1">
      <alignment vertical="center"/>
    </xf>
    <xf numFmtId="0" fontId="9" fillId="0" borderId="10" xfId="0" applyFont="1" applyBorder="1" applyProtection="1">
      <alignment vertical="center"/>
      <protection locked="0"/>
    </xf>
    <xf numFmtId="0" fontId="9" fillId="0" borderId="10"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8" fillId="0" borderId="18" xfId="0" applyFont="1" applyBorder="1" applyAlignment="1">
      <alignment horizontal="center" vertical="center" shrinkToFit="1"/>
    </xf>
    <xf numFmtId="0" fontId="8" fillId="0" borderId="20" xfId="0" applyFont="1" applyBorder="1" applyAlignment="1">
      <alignment horizontal="center" vertical="center" shrinkToFit="1"/>
    </xf>
    <xf numFmtId="0" fontId="39" fillId="0" borderId="0" xfId="0" applyFont="1">
      <alignment vertical="center"/>
    </xf>
    <xf numFmtId="0" fontId="25" fillId="2" borderId="1" xfId="0" applyFont="1" applyFill="1" applyBorder="1" applyAlignment="1">
      <alignment vertical="center" shrinkToFit="1"/>
    </xf>
    <xf numFmtId="0" fontId="0" fillId="2" borderId="1" xfId="0" applyFill="1" applyBorder="1" applyAlignment="1">
      <alignment vertical="center" shrinkToFit="1"/>
    </xf>
    <xf numFmtId="0" fontId="0" fillId="0" borderId="0" xfId="0" applyAlignment="1">
      <alignment horizontal="center" vertical="center"/>
    </xf>
    <xf numFmtId="0" fontId="8" fillId="0" borderId="15" xfId="0" applyFont="1" applyBorder="1" applyAlignment="1">
      <alignment horizontal="center" vertical="center" shrinkToFit="1"/>
    </xf>
    <xf numFmtId="49" fontId="8" fillId="0" borderId="4" xfId="0" applyNumberFormat="1" applyFont="1" applyBorder="1" applyAlignment="1">
      <alignment horizontal="center" vertical="center" shrinkToFit="1"/>
    </xf>
    <xf numFmtId="49" fontId="8" fillId="0" borderId="20" xfId="0" applyNumberFormat="1" applyFont="1" applyBorder="1" applyAlignment="1">
      <alignment horizontal="center" vertical="center" shrinkToFit="1"/>
    </xf>
    <xf numFmtId="0" fontId="9" fillId="0" borderId="0" xfId="0" applyFont="1" applyAlignment="1">
      <alignment horizontal="left" vertical="top" wrapText="1"/>
    </xf>
    <xf numFmtId="0" fontId="9" fillId="0" borderId="2" xfId="0" applyFont="1" applyBorder="1" applyAlignment="1">
      <alignment horizontal="center" vertical="center"/>
    </xf>
    <xf numFmtId="0" fontId="0" fillId="0" borderId="2" xfId="0" applyBorder="1" applyAlignment="1">
      <alignment horizontal="center" vertical="center"/>
    </xf>
    <xf numFmtId="0" fontId="3" fillId="0" borderId="0" xfId="0" applyFont="1" applyAlignment="1">
      <alignment vertical="top" wrapText="1"/>
    </xf>
    <xf numFmtId="0" fontId="4" fillId="0" borderId="0" xfId="0" applyFont="1" applyAlignment="1">
      <alignment vertical="center" shrinkToFit="1"/>
    </xf>
    <xf numFmtId="0" fontId="4" fillId="0" borderId="2" xfId="0" applyFont="1" applyBorder="1" applyAlignment="1">
      <alignment vertical="center" shrinkToFit="1"/>
    </xf>
    <xf numFmtId="176" fontId="6" fillId="0" borderId="0" xfId="0" applyNumberFormat="1" applyFont="1" applyAlignment="1">
      <alignment vertical="center" shrinkToFit="1"/>
    </xf>
    <xf numFmtId="176" fontId="6" fillId="0" borderId="2" xfId="0" applyNumberFormat="1" applyFont="1" applyBorder="1" applyAlignment="1">
      <alignment vertical="center" shrinkToFit="1"/>
    </xf>
    <xf numFmtId="0" fontId="8" fillId="4" borderId="21" xfId="0" applyFont="1" applyFill="1" applyBorder="1" applyAlignment="1" applyProtection="1">
      <alignment horizontal="center" vertical="center" shrinkToFit="1"/>
      <protection locked="0"/>
    </xf>
    <xf numFmtId="0" fontId="8" fillId="4" borderId="22" xfId="0" applyFont="1" applyFill="1" applyBorder="1" applyAlignment="1" applyProtection="1">
      <alignment horizontal="center" vertical="center" shrinkToFit="1"/>
      <protection locked="0"/>
    </xf>
    <xf numFmtId="0" fontId="27" fillId="0" borderId="0" xfId="0" applyFont="1" applyAlignment="1">
      <alignment horizontal="center" vertical="center"/>
    </xf>
    <xf numFmtId="0" fontId="11" fillId="0" borderId="7" xfId="0" applyFont="1" applyBorder="1">
      <alignment vertical="center"/>
    </xf>
    <xf numFmtId="0" fontId="11" fillId="0" borderId="8"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40" fillId="0" borderId="2" xfId="0" applyFont="1" applyBorder="1" applyAlignment="1">
      <alignment horizontal="left" vertical="center"/>
    </xf>
    <xf numFmtId="0" fontId="4" fillId="0" borderId="2" xfId="0" applyFont="1" applyBorder="1" applyAlignment="1">
      <alignment horizontal="left" vertical="top" wrapText="1"/>
    </xf>
    <xf numFmtId="49" fontId="0" fillId="0" borderId="0" xfId="0" applyNumberFormat="1">
      <alignment vertical="center"/>
    </xf>
    <xf numFmtId="49" fontId="8" fillId="4" borderId="12" xfId="0" applyNumberFormat="1" applyFont="1" applyFill="1" applyBorder="1" applyAlignment="1">
      <alignment horizontal="center" vertical="center" shrinkToFit="1"/>
    </xf>
    <xf numFmtId="0" fontId="8" fillId="4" borderId="18" xfId="0" applyFont="1" applyFill="1" applyBorder="1" applyAlignment="1">
      <alignment horizontal="center" vertical="center" shrinkToFit="1"/>
    </xf>
    <xf numFmtId="0" fontId="8" fillId="4" borderId="20" xfId="0" applyFont="1" applyFill="1" applyBorder="1" applyAlignment="1">
      <alignment horizontal="center" vertical="center" shrinkToFit="1"/>
    </xf>
    <xf numFmtId="0" fontId="9" fillId="0" borderId="0" xfId="0" applyFont="1" applyAlignment="1">
      <alignment horizontal="center" vertical="center"/>
    </xf>
    <xf numFmtId="0" fontId="43" fillId="0" borderId="0" xfId="0" applyFont="1" applyAlignment="1">
      <alignment horizontal="center" vertical="center" shrinkToFit="1"/>
    </xf>
    <xf numFmtId="0" fontId="26" fillId="0" borderId="0" xfId="0" applyFont="1" applyAlignment="1">
      <alignment horizontal="right" vertical="center" wrapText="1"/>
    </xf>
    <xf numFmtId="0" fontId="42" fillId="0" borderId="23" xfId="0" applyFont="1" applyBorder="1" applyAlignment="1">
      <alignment horizontal="right" vertical="center"/>
    </xf>
    <xf numFmtId="176" fontId="42" fillId="0" borderId="23" xfId="0" applyNumberFormat="1" applyFont="1" applyBorder="1" applyAlignment="1">
      <alignment horizontal="right" vertical="center"/>
    </xf>
    <xf numFmtId="0" fontId="9" fillId="0" borderId="2" xfId="0" applyFont="1" applyBorder="1" applyAlignment="1">
      <alignment horizontal="left" vertical="top" wrapText="1"/>
    </xf>
    <xf numFmtId="0" fontId="9" fillId="0" borderId="0" xfId="0" applyFont="1" applyAlignment="1">
      <alignment horizontal="left" vertical="top" wrapText="1"/>
    </xf>
    <xf numFmtId="0" fontId="0" fillId="0" borderId="3" xfId="0" applyBorder="1" applyAlignment="1">
      <alignment horizontal="center" vertical="center" shrinkToFit="1"/>
    </xf>
    <xf numFmtId="0" fontId="0" fillId="0" borderId="12" xfId="0" applyBorder="1" applyAlignment="1">
      <alignment horizontal="center" vertical="center" shrinkToFit="1"/>
    </xf>
    <xf numFmtId="0" fontId="0" fillId="0" borderId="4" xfId="0" applyBorder="1" applyAlignment="1">
      <alignment horizontal="center" vertical="center" shrinkToFit="1"/>
    </xf>
    <xf numFmtId="0" fontId="30" fillId="0" borderId="2" xfId="0" applyFont="1" applyBorder="1" applyAlignment="1">
      <alignment horizontal="center" vertical="center" textRotation="255"/>
    </xf>
    <xf numFmtId="0" fontId="30" fillId="0" borderId="0" xfId="0" applyFont="1" applyAlignment="1">
      <alignment horizontal="center" vertical="center" textRotation="255"/>
    </xf>
    <xf numFmtId="0" fontId="0" fillId="0" borderId="2" xfId="0" applyBorder="1" applyAlignment="1">
      <alignment horizontal="center" vertical="center"/>
    </xf>
    <xf numFmtId="0" fontId="8" fillId="0" borderId="3"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4" xfId="0" applyFont="1" applyBorder="1" applyAlignment="1">
      <alignment horizontal="center" vertical="center" shrinkToFit="1"/>
    </xf>
    <xf numFmtId="176" fontId="0" fillId="0" borderId="0" xfId="0" applyNumberFormat="1" applyAlignment="1">
      <alignment horizontal="center" vertical="center"/>
    </xf>
    <xf numFmtId="0" fontId="0" fillId="0" borderId="0" xfId="0" applyAlignment="1">
      <alignment horizontal="center" vertical="center"/>
    </xf>
    <xf numFmtId="0" fontId="40" fillId="0" borderId="7" xfId="0" applyFont="1" applyBorder="1" applyAlignment="1">
      <alignment horizontal="left" vertical="center"/>
    </xf>
    <xf numFmtId="0" fontId="40" fillId="0" borderId="2" xfId="0" applyFont="1" applyBorder="1" applyAlignment="1">
      <alignment horizontal="left" vertical="center"/>
    </xf>
    <xf numFmtId="0" fontId="40" fillId="0" borderId="8" xfId="0" applyFont="1" applyBorder="1" applyAlignment="1">
      <alignment horizontal="left" vertical="center"/>
    </xf>
    <xf numFmtId="0" fontId="40" fillId="0" borderId="9" xfId="0" applyFont="1" applyBorder="1" applyAlignment="1">
      <alignment horizontal="left" vertical="center"/>
    </xf>
    <xf numFmtId="0" fontId="40" fillId="0" borderId="10" xfId="0" applyFont="1" applyBorder="1" applyAlignment="1">
      <alignment horizontal="left" vertical="center"/>
    </xf>
    <xf numFmtId="0" fontId="40" fillId="0" borderId="11" xfId="0" applyFont="1" applyBorder="1" applyAlignment="1">
      <alignment horizontal="left" vertical="center"/>
    </xf>
    <xf numFmtId="0" fontId="4" fillId="0" borderId="7"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7" fillId="2" borderId="3" xfId="0" applyFont="1" applyFill="1" applyBorder="1" applyAlignment="1" applyProtection="1">
      <alignment horizontal="right" vertical="center" shrinkToFit="1"/>
      <protection locked="0"/>
    </xf>
    <xf numFmtId="0" fontId="7" fillId="2" borderId="12" xfId="0" applyFont="1" applyFill="1" applyBorder="1" applyAlignment="1" applyProtection="1">
      <alignment horizontal="right" vertical="center" shrinkToFit="1"/>
      <protection locked="0"/>
    </xf>
    <xf numFmtId="0" fontId="7" fillId="2" borderId="4" xfId="0" applyFont="1" applyFill="1" applyBorder="1" applyAlignment="1" applyProtection="1">
      <alignment horizontal="right" vertical="center" shrinkToFit="1"/>
      <protection locked="0"/>
    </xf>
    <xf numFmtId="0" fontId="9" fillId="0" borderId="10" xfId="0" applyFont="1" applyBorder="1" applyAlignment="1" applyProtection="1">
      <alignment horizontal="center" vertical="center"/>
      <protection locked="0"/>
    </xf>
    <xf numFmtId="0" fontId="9" fillId="0" borderId="10" xfId="0" applyFont="1" applyBorder="1" applyAlignment="1">
      <alignment horizontal="center" vertical="center"/>
    </xf>
    <xf numFmtId="0" fontId="0" fillId="2" borderId="1" xfId="0"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40" fillId="0" borderId="3" xfId="0" applyFont="1" applyBorder="1" applyAlignment="1">
      <alignment horizontal="left" vertical="center" shrinkToFit="1"/>
    </xf>
    <xf numFmtId="0" fontId="40" fillId="0" borderId="12" xfId="0" applyFont="1" applyBorder="1" applyAlignment="1">
      <alignment horizontal="left" vertical="center" shrinkToFit="1"/>
    </xf>
    <xf numFmtId="0" fontId="40" fillId="0" borderId="4" xfId="0" applyFont="1" applyBorder="1" applyAlignment="1">
      <alignment horizontal="left" vertical="center" shrinkToFit="1"/>
    </xf>
    <xf numFmtId="0" fontId="8" fillId="0" borderId="3" xfId="0" applyFont="1" applyBorder="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0" fontId="7" fillId="4" borderId="3" xfId="0" applyFont="1" applyFill="1" applyBorder="1" applyAlignment="1" applyProtection="1">
      <alignment horizontal="center" vertical="center" shrinkToFit="1"/>
      <protection locked="0"/>
    </xf>
    <xf numFmtId="0" fontId="7" fillId="4" borderId="12" xfId="0" applyFont="1" applyFill="1" applyBorder="1" applyAlignment="1" applyProtection="1">
      <alignment horizontal="center" vertical="center" shrinkToFit="1"/>
      <protection locked="0"/>
    </xf>
    <xf numFmtId="0" fontId="7" fillId="4" borderId="4" xfId="0" applyFont="1" applyFill="1" applyBorder="1" applyAlignment="1" applyProtection="1">
      <alignment horizontal="center" vertical="center" shrinkToFit="1"/>
      <protection locked="0"/>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0" borderId="4" xfId="0" applyFont="1" applyBorder="1" applyAlignment="1">
      <alignment horizontal="center" vertical="center"/>
    </xf>
    <xf numFmtId="0" fontId="8" fillId="4" borderId="3" xfId="0" applyFont="1" applyFill="1" applyBorder="1" applyAlignment="1" applyProtection="1">
      <alignment horizontal="center" vertical="center" shrinkToFit="1"/>
      <protection locked="0"/>
    </xf>
    <xf numFmtId="0" fontId="8" fillId="4" borderId="12" xfId="0" applyFont="1" applyFill="1" applyBorder="1" applyAlignment="1" applyProtection="1">
      <alignment horizontal="center" vertical="center" shrinkToFit="1"/>
      <protection locked="0"/>
    </xf>
    <xf numFmtId="0" fontId="8" fillId="4" borderId="4" xfId="0" applyFont="1" applyFill="1" applyBorder="1" applyAlignment="1" applyProtection="1">
      <alignment horizontal="center" vertical="center" shrinkToFit="1"/>
      <protection locked="0"/>
    </xf>
    <xf numFmtId="176" fontId="8" fillId="0" borderId="1" xfId="0" applyNumberFormat="1" applyFont="1"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4" fillId="0" borderId="1" xfId="0" applyFont="1" applyBorder="1" applyAlignment="1">
      <alignment horizontal="center" vertical="center"/>
    </xf>
    <xf numFmtId="0" fontId="0" fillId="2" borderId="1" xfId="0" applyFill="1" applyBorder="1" applyAlignment="1" applyProtection="1">
      <alignment horizontal="left" vertical="center" shrinkToFit="1"/>
      <protection locked="0"/>
    </xf>
    <xf numFmtId="0" fontId="0" fillId="2" borderId="3" xfId="0" applyFill="1" applyBorder="1" applyAlignment="1" applyProtection="1">
      <alignment horizontal="left" vertical="center" shrinkToFit="1"/>
      <protection locked="0"/>
    </xf>
    <xf numFmtId="0" fontId="8" fillId="4" borderId="1" xfId="0" applyFont="1" applyFill="1" applyBorder="1" applyAlignment="1" applyProtection="1">
      <alignment horizontal="center" vertical="center" shrinkToFit="1"/>
      <protection locked="0"/>
    </xf>
    <xf numFmtId="176" fontId="8" fillId="4" borderId="1" xfId="0" applyNumberFormat="1" applyFont="1" applyFill="1" applyBorder="1" applyAlignment="1" applyProtection="1">
      <alignment horizontal="center" vertical="center" shrinkToFit="1"/>
      <protection locked="0"/>
    </xf>
    <xf numFmtId="0" fontId="8" fillId="4" borderId="1" xfId="0" applyFont="1" applyFill="1" applyBorder="1" applyAlignment="1" applyProtection="1">
      <alignment horizontal="left" vertical="center" shrinkToFit="1"/>
      <protection locked="0"/>
    </xf>
    <xf numFmtId="0" fontId="38" fillId="0" borderId="12" xfId="0" applyFont="1" applyBorder="1" applyAlignment="1">
      <alignment horizontal="center" vertical="center" shrinkToFit="1"/>
    </xf>
    <xf numFmtId="176" fontId="9" fillId="0" borderId="12" xfId="0" applyNumberFormat="1" applyFont="1" applyBorder="1" applyAlignment="1">
      <alignment horizontal="center" vertical="center" shrinkToFit="1"/>
    </xf>
    <xf numFmtId="0" fontId="37" fillId="0" borderId="10" xfId="0" applyFont="1" applyBorder="1" applyAlignment="1">
      <alignment horizontal="center" vertical="center"/>
    </xf>
    <xf numFmtId="0" fontId="9" fillId="0" borderId="12" xfId="0" applyFont="1" applyBorder="1" applyAlignment="1">
      <alignment horizontal="center" vertical="center" shrinkToFit="1"/>
    </xf>
    <xf numFmtId="0" fontId="4" fillId="0" borderId="1" xfId="0" applyFont="1" applyBorder="1" applyAlignment="1" applyProtection="1">
      <alignment horizontal="left" vertical="top" wrapText="1"/>
      <protection locked="0"/>
    </xf>
    <xf numFmtId="176" fontId="7" fillId="4" borderId="1" xfId="0" applyNumberFormat="1" applyFont="1" applyFill="1" applyBorder="1" applyAlignment="1" applyProtection="1">
      <alignment horizontal="center" vertical="center" shrinkToFit="1"/>
      <protection locked="0"/>
    </xf>
    <xf numFmtId="0" fontId="7" fillId="4" borderId="1" xfId="0" applyFont="1" applyFill="1" applyBorder="1" applyAlignment="1" applyProtection="1">
      <alignment horizontal="center" vertical="center" shrinkToFit="1"/>
      <protection locked="0"/>
    </xf>
    <xf numFmtId="0" fontId="24" fillId="2" borderId="12" xfId="0" applyFont="1" applyFill="1" applyBorder="1" applyAlignment="1">
      <alignment horizontal="center" vertical="center" shrinkToFit="1"/>
    </xf>
    <xf numFmtId="0" fontId="9" fillId="0" borderId="5" xfId="0" applyFont="1" applyBorder="1" applyAlignment="1">
      <alignment horizontal="left" vertical="top" wrapText="1"/>
    </xf>
    <xf numFmtId="0" fontId="27" fillId="0" borderId="0" xfId="0" applyFont="1" applyAlignment="1">
      <alignment horizontal="center" vertical="center"/>
    </xf>
    <xf numFmtId="0" fontId="8" fillId="0" borderId="1" xfId="0" applyFont="1" applyBorder="1" applyAlignment="1">
      <alignment horizontal="left" vertical="center" shrinkToFit="1"/>
    </xf>
    <xf numFmtId="0" fontId="8" fillId="0" borderId="1" xfId="0" applyFont="1" applyBorder="1" applyAlignment="1">
      <alignment horizontal="center" vertical="center" shrinkToFit="1"/>
    </xf>
    <xf numFmtId="0" fontId="7" fillId="0" borderId="1" xfId="0" applyFont="1" applyBorder="1" applyAlignment="1">
      <alignment horizontal="center" vertical="center" shrinkToFit="1"/>
    </xf>
    <xf numFmtId="176" fontId="8" fillId="0" borderId="12" xfId="0" applyNumberFormat="1" applyFont="1" applyBorder="1" applyAlignment="1">
      <alignment horizontal="center" vertical="center" shrinkToFit="1"/>
    </xf>
    <xf numFmtId="176" fontId="8" fillId="0" borderId="4" xfId="0" applyNumberFormat="1" applyFont="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44" fillId="0" borderId="0" xfId="0" applyFont="1" applyAlignment="1">
      <alignment horizontal="center" vertical="center"/>
    </xf>
    <xf numFmtId="0" fontId="7" fillId="0" borderId="1" xfId="0" applyFont="1" applyBorder="1" applyAlignment="1">
      <alignment horizontal="left" vertical="center" shrinkToFit="1"/>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2" borderId="1" xfId="0" applyFill="1" applyBorder="1" applyAlignment="1">
      <alignment horizontal="center" vertical="center" shrinkToFit="1"/>
    </xf>
    <xf numFmtId="0" fontId="9" fillId="0" borderId="5" xfId="0" applyFont="1" applyBorder="1" applyAlignment="1">
      <alignment horizontal="center" vertical="center"/>
    </xf>
    <xf numFmtId="0" fontId="9" fillId="0" borderId="0" xfId="0" applyFont="1" applyAlignment="1">
      <alignment horizontal="center" vertical="center"/>
    </xf>
    <xf numFmtId="0" fontId="0" fillId="2" borderId="3" xfId="0" applyFill="1" applyBorder="1" applyAlignment="1">
      <alignment horizontal="center" vertical="center" shrinkToFit="1"/>
    </xf>
    <xf numFmtId="0" fontId="0" fillId="2" borderId="12" xfId="0" applyFill="1" applyBorder="1" applyAlignment="1">
      <alignment horizontal="center" vertical="center" shrinkToFit="1"/>
    </xf>
    <xf numFmtId="0" fontId="0" fillId="2" borderId="4" xfId="0" applyFill="1" applyBorder="1" applyAlignment="1">
      <alignment horizontal="center" vertical="center" shrinkToFit="1"/>
    </xf>
    <xf numFmtId="0" fontId="9" fillId="0" borderId="14" xfId="0" applyFont="1" applyBorder="1" applyAlignment="1">
      <alignment horizontal="center" vertical="center"/>
    </xf>
    <xf numFmtId="0" fontId="0" fillId="0" borderId="14" xfId="0" applyBorder="1" applyAlignment="1" applyProtection="1">
      <alignment horizontal="center" vertical="center"/>
      <protection locked="0"/>
    </xf>
    <xf numFmtId="0" fontId="8" fillId="4" borderId="7" xfId="0" applyFont="1" applyFill="1" applyBorder="1" applyAlignment="1" applyProtection="1">
      <alignment horizontal="center" vertical="center" shrinkToFit="1"/>
      <protection locked="0"/>
    </xf>
    <xf numFmtId="0" fontId="8" fillId="4" borderId="2"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4" fillId="0" borderId="7"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36" fillId="0" borderId="0" xfId="0" applyFont="1" applyAlignment="1">
      <alignment horizontal="left" vertical="center" wrapText="1"/>
    </xf>
    <xf numFmtId="0" fontId="36" fillId="0" borderId="0" xfId="0" applyFont="1" applyAlignment="1">
      <alignment horizontal="left" vertical="center"/>
    </xf>
    <xf numFmtId="0" fontId="34" fillId="0" borderId="7" xfId="1" applyFill="1" applyBorder="1" applyAlignment="1">
      <alignment horizontal="left" vertical="center"/>
    </xf>
    <xf numFmtId="0" fontId="31" fillId="0" borderId="2"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11" fillId="0" borderId="1" xfId="0" applyFont="1" applyBorder="1" applyAlignment="1">
      <alignment horizontal="center" vertical="center"/>
    </xf>
    <xf numFmtId="0" fontId="11" fillId="0" borderId="13" xfId="0" applyFont="1" applyBorder="1" applyAlignment="1">
      <alignment horizontal="center" vertical="center"/>
    </xf>
    <xf numFmtId="0" fontId="31" fillId="0" borderId="1" xfId="0" applyFont="1" applyBorder="1" applyAlignment="1">
      <alignment horizontal="center" vertical="center"/>
    </xf>
    <xf numFmtId="0" fontId="19" fillId="0" borderId="14"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13" xfId="0" applyFont="1" applyBorder="1" applyAlignment="1">
      <alignment horizontal="center" vertical="center" wrapText="1"/>
    </xf>
    <xf numFmtId="0" fontId="31" fillId="0" borderId="7" xfId="0" applyFont="1" applyBorder="1" applyAlignment="1">
      <alignment horizontal="center" vertical="center"/>
    </xf>
    <xf numFmtId="0" fontId="31" fillId="0" borderId="2" xfId="0" applyFont="1" applyBorder="1" applyAlignment="1">
      <alignment horizontal="center" vertical="center"/>
    </xf>
    <xf numFmtId="0" fontId="31" fillId="0" borderId="5" xfId="0" applyFont="1" applyBorder="1" applyAlignment="1">
      <alignment horizontal="center" vertical="center"/>
    </xf>
    <xf numFmtId="0" fontId="31" fillId="0" borderId="0" xfId="0" applyFont="1" applyAlignment="1">
      <alignment horizontal="center" vertical="center"/>
    </xf>
    <xf numFmtId="0" fontId="31" fillId="0" borderId="9" xfId="0" applyFont="1" applyBorder="1" applyAlignment="1">
      <alignment horizontal="center" vertical="center"/>
    </xf>
    <xf numFmtId="0" fontId="31" fillId="0" borderId="10" xfId="0" applyFont="1" applyBorder="1" applyAlignment="1">
      <alignment horizontal="center" vertical="center"/>
    </xf>
    <xf numFmtId="0" fontId="31" fillId="0" borderId="8" xfId="0" applyFont="1" applyBorder="1" applyAlignment="1">
      <alignment horizontal="center" vertical="center"/>
    </xf>
    <xf numFmtId="0" fontId="31" fillId="0" borderId="6" xfId="0" applyFont="1" applyBorder="1" applyAlignment="1">
      <alignment horizontal="center" vertical="center"/>
    </xf>
    <xf numFmtId="0" fontId="31" fillId="0" borderId="11" xfId="0" applyFont="1" applyBorder="1" applyAlignment="1">
      <alignment horizontal="center" vertical="center"/>
    </xf>
    <xf numFmtId="0" fontId="19" fillId="0" borderId="1" xfId="0" applyFont="1" applyBorder="1" applyAlignment="1">
      <alignment horizontal="center" vertical="center"/>
    </xf>
    <xf numFmtId="0" fontId="17" fillId="0" borderId="7"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17" fillId="0" borderId="6"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10" xfId="0" applyFont="1" applyBorder="1" applyAlignment="1">
      <alignment horizontal="center" vertical="center" shrinkToFit="1"/>
    </xf>
    <xf numFmtId="0" fontId="17" fillId="0" borderId="11" xfId="0" applyFont="1" applyBorder="1" applyAlignment="1">
      <alignment horizontal="center" vertical="center" shrinkToFit="1"/>
    </xf>
    <xf numFmtId="0" fontId="14" fillId="0" borderId="7"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32" fillId="0" borderId="2" xfId="0" applyFont="1" applyBorder="1" applyAlignment="1">
      <alignment horizontal="center" vertical="center"/>
    </xf>
    <xf numFmtId="0" fontId="32" fillId="0" borderId="10" xfId="0" applyFont="1" applyBorder="1" applyAlignment="1">
      <alignment horizontal="center" vertical="center"/>
    </xf>
    <xf numFmtId="0" fontId="31" fillId="0" borderId="1" xfId="0" applyFont="1" applyBorder="1" applyAlignment="1">
      <alignment horizontal="right" vertical="center"/>
    </xf>
    <xf numFmtId="0" fontId="15" fillId="0" borderId="7" xfId="0" applyFont="1" applyBorder="1" applyAlignment="1">
      <alignment horizontal="center" vertical="center"/>
    </xf>
    <xf numFmtId="0" fontId="15" fillId="0" borderId="2" xfId="0" applyFont="1" applyBorder="1" applyAlignment="1">
      <alignment horizontal="center" vertical="center"/>
    </xf>
    <xf numFmtId="0" fontId="15" fillId="0" borderId="8"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33" fillId="0" borderId="1" xfId="0" applyFont="1" applyBorder="1" applyAlignment="1">
      <alignment horizontal="center" vertical="center" wrapText="1"/>
    </xf>
    <xf numFmtId="0" fontId="33" fillId="0" borderId="1" xfId="0" applyFont="1" applyBorder="1" applyAlignment="1">
      <alignment horizontal="center" vertical="center"/>
    </xf>
    <xf numFmtId="0" fontId="35" fillId="0" borderId="7" xfId="0" applyFont="1" applyBorder="1" applyAlignment="1">
      <alignment horizontal="center" vertical="center"/>
    </xf>
    <xf numFmtId="0" fontId="35" fillId="0" borderId="2" xfId="0" applyFont="1" applyBorder="1" applyAlignment="1">
      <alignment horizontal="center" vertical="center"/>
    </xf>
    <xf numFmtId="0" fontId="35" fillId="0" borderId="8" xfId="0" applyFont="1" applyBorder="1" applyAlignment="1">
      <alignment horizontal="center" vertical="center"/>
    </xf>
    <xf numFmtId="0" fontId="35" fillId="0" borderId="5" xfId="0" applyFont="1" applyBorder="1" applyAlignment="1">
      <alignment horizontal="center" vertical="center"/>
    </xf>
    <xf numFmtId="0" fontId="35" fillId="0" borderId="0" xfId="0" applyFont="1" applyAlignment="1">
      <alignment horizontal="center" vertical="center"/>
    </xf>
    <xf numFmtId="0" fontId="35" fillId="0" borderId="6" xfId="0" applyFont="1" applyBorder="1" applyAlignment="1">
      <alignment horizontal="center" vertical="center"/>
    </xf>
    <xf numFmtId="0" fontId="32" fillId="0" borderId="7" xfId="0" applyFont="1" applyBorder="1" applyAlignment="1">
      <alignment horizontal="center" vertical="center"/>
    </xf>
    <xf numFmtId="0" fontId="32" fillId="0" borderId="9" xfId="0" applyFont="1" applyBorder="1" applyAlignment="1">
      <alignment horizontal="center" vertical="center"/>
    </xf>
    <xf numFmtId="0" fontId="22" fillId="0" borderId="0" xfId="0" applyFont="1" applyAlignment="1">
      <alignment horizontal="center" vertical="center"/>
    </xf>
    <xf numFmtId="0" fontId="19" fillId="0" borderId="7" xfId="0" applyFont="1" applyBorder="1" applyAlignment="1">
      <alignment horizontal="center" vertical="center"/>
    </xf>
    <xf numFmtId="0" fontId="19" fillId="0" borderId="2"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31" fillId="0" borderId="2" xfId="0" applyFont="1" applyBorder="1">
      <alignment vertical="center"/>
    </xf>
    <xf numFmtId="0" fontId="31" fillId="0" borderId="10" xfId="0" applyFont="1" applyBorder="1">
      <alignment vertical="center"/>
    </xf>
    <xf numFmtId="0" fontId="31" fillId="0" borderId="8" xfId="0" applyFont="1" applyBorder="1">
      <alignment vertical="center"/>
    </xf>
    <xf numFmtId="0" fontId="31" fillId="0" borderId="11" xfId="0" applyFont="1" applyBorder="1">
      <alignment vertical="center"/>
    </xf>
    <xf numFmtId="0" fontId="32" fillId="0" borderId="16" xfId="0" applyFont="1" applyBorder="1" applyAlignment="1">
      <alignment horizontal="center" vertical="center"/>
    </xf>
    <xf numFmtId="0" fontId="32" fillId="0" borderId="8" xfId="0" applyFont="1" applyBorder="1" applyAlignment="1">
      <alignment horizontal="center" vertical="center"/>
    </xf>
    <xf numFmtId="0" fontId="32" fillId="0" borderId="24" xfId="0" applyFont="1" applyBorder="1" applyAlignment="1">
      <alignment horizontal="center" vertical="center"/>
    </xf>
    <xf numFmtId="0" fontId="32" fillId="0" borderId="0" xfId="0" applyFont="1" applyAlignment="1">
      <alignment horizontal="center" vertical="center"/>
    </xf>
    <xf numFmtId="0" fontId="32" fillId="0" borderId="6" xfId="0" applyFont="1" applyBorder="1" applyAlignment="1">
      <alignment horizontal="center" vertical="center"/>
    </xf>
    <xf numFmtId="0" fontId="32" fillId="0" borderId="17" xfId="0" applyFont="1" applyBorder="1" applyAlignment="1">
      <alignment horizontal="center" vertical="center"/>
    </xf>
    <xf numFmtId="0" fontId="32" fillId="0" borderId="11" xfId="0" applyFont="1" applyBorder="1" applyAlignment="1">
      <alignment horizontal="center" vertical="center"/>
    </xf>
    <xf numFmtId="0" fontId="11" fillId="0" borderId="1" xfId="0" applyFont="1" applyBorder="1">
      <alignment vertical="center"/>
    </xf>
    <xf numFmtId="0" fontId="11" fillId="0" borderId="1" xfId="0" applyFont="1" applyBorder="1" applyAlignment="1">
      <alignment horizontal="left" vertical="center"/>
    </xf>
    <xf numFmtId="0" fontId="11" fillId="0" borderId="3" xfId="0" applyFont="1" applyBorder="1" applyAlignment="1">
      <alignment horizontal="center" vertical="center"/>
    </xf>
    <xf numFmtId="0" fontId="11" fillId="0" borderId="12" xfId="0" applyFont="1" applyBorder="1" applyAlignment="1">
      <alignment horizontal="center" vertical="center"/>
    </xf>
    <xf numFmtId="0" fontId="11" fillId="0" borderId="4" xfId="0" applyFont="1" applyBorder="1" applyAlignment="1">
      <alignment horizontal="center" vertical="center"/>
    </xf>
    <xf numFmtId="14" fontId="11" fillId="0" borderId="0" xfId="0" quotePrefix="1" applyNumberFormat="1" applyFont="1">
      <alignment vertical="center"/>
    </xf>
    <xf numFmtId="14" fontId="11" fillId="0" borderId="0" xfId="0" applyNumberFormat="1" applyFont="1">
      <alignment vertical="center"/>
    </xf>
    <xf numFmtId="0" fontId="29" fillId="0" borderId="5" xfId="0" applyFont="1" applyBorder="1" applyAlignment="1">
      <alignment horizontal="left" vertical="center"/>
    </xf>
    <xf numFmtId="0" fontId="29" fillId="0" borderId="0" xfId="0" applyFont="1" applyAlignment="1">
      <alignment horizontal="left" vertical="center"/>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4" xfId="0" applyFont="1" applyBorder="1" applyAlignment="1">
      <alignment horizontal="center" vertical="center" wrapText="1"/>
    </xf>
    <xf numFmtId="0" fontId="16" fillId="0" borderId="7" xfId="0" applyFont="1" applyBorder="1" applyAlignment="1">
      <alignment horizontal="center" vertical="center"/>
    </xf>
    <xf numFmtId="0" fontId="16" fillId="0" borderId="2"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177" fontId="16" fillId="0" borderId="2" xfId="0" applyNumberFormat="1" applyFont="1" applyBorder="1" applyAlignment="1">
      <alignment horizontal="center" vertical="center"/>
    </xf>
    <xf numFmtId="177" fontId="16" fillId="0" borderId="10" xfId="0" applyNumberFormat="1" applyFont="1" applyBorder="1" applyAlignment="1">
      <alignment horizontal="center" vertical="center"/>
    </xf>
    <xf numFmtId="0" fontId="14" fillId="0" borderId="3" xfId="0" applyFont="1" applyBorder="1" applyAlignment="1">
      <alignment horizontal="center" vertical="center"/>
    </xf>
    <xf numFmtId="0" fontId="14" fillId="0" borderId="12" xfId="0" applyFont="1" applyBorder="1" applyAlignment="1">
      <alignment horizontal="center" vertical="center"/>
    </xf>
    <xf numFmtId="0" fontId="14" fillId="0" borderId="4" xfId="0" applyFont="1" applyBorder="1" applyAlignment="1">
      <alignment horizontal="center" vertical="center"/>
    </xf>
    <xf numFmtId="0" fontId="13" fillId="0" borderId="7" xfId="0" applyFont="1" applyBorder="1" applyAlignment="1">
      <alignment horizontal="center" vertical="center"/>
    </xf>
    <xf numFmtId="0" fontId="13" fillId="0" borderId="2" xfId="0" applyFont="1" applyBorder="1" applyAlignment="1">
      <alignment horizontal="center" vertical="center"/>
    </xf>
    <xf numFmtId="0" fontId="13" fillId="0" borderId="6"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7" fillId="0" borderId="16" xfId="0" applyFont="1" applyBorder="1" applyAlignment="1">
      <alignment horizontal="center" vertical="center" wrapText="1"/>
    </xf>
    <xf numFmtId="0" fontId="17" fillId="0" borderId="2" xfId="0" applyFont="1" applyBorder="1" applyAlignment="1">
      <alignment horizontal="center" vertical="center"/>
    </xf>
    <xf numFmtId="0" fontId="17" fillId="0" borderId="8" xfId="0" applyFont="1" applyBorder="1" applyAlignment="1">
      <alignment horizontal="center" vertical="center"/>
    </xf>
    <xf numFmtId="0" fontId="17" fillId="0" borderId="17"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177" fontId="16" fillId="0" borderId="8" xfId="0" applyNumberFormat="1" applyFont="1" applyBorder="1" applyAlignment="1">
      <alignment horizontal="center" vertical="center"/>
    </xf>
    <xf numFmtId="177" fontId="16" fillId="0" borderId="11" xfId="0" applyNumberFormat="1"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2" fillId="3" borderId="0" xfId="0" applyFont="1" applyFill="1" applyAlignment="1">
      <alignment horizontal="center" vertical="center"/>
    </xf>
    <xf numFmtId="0" fontId="14" fillId="0" borderId="8" xfId="0" applyFont="1" applyBorder="1" applyAlignment="1">
      <alignment horizontal="center" vertical="center"/>
    </xf>
    <xf numFmtId="0" fontId="13" fillId="0" borderId="1" xfId="0" applyFont="1" applyBorder="1" applyAlignment="1">
      <alignment horizontal="center" vertical="center"/>
    </xf>
    <xf numFmtId="0" fontId="13" fillId="0" borderId="14" xfId="0" applyFont="1" applyBorder="1" applyAlignment="1">
      <alignment horizontal="center" vertical="center"/>
    </xf>
    <xf numFmtId="0" fontId="14" fillId="0" borderId="1" xfId="0" applyFont="1" applyBorder="1" applyAlignment="1">
      <alignment horizontal="center" vertical="center"/>
    </xf>
    <xf numFmtId="0" fontId="16" fillId="0" borderId="7"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11" xfId="0" applyFont="1" applyBorder="1" applyAlignment="1">
      <alignment horizontal="center" vertical="center" shrinkToFit="1"/>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left" vertical="center"/>
    </xf>
    <xf numFmtId="0" fontId="11" fillId="0" borderId="5" xfId="0" applyFont="1" applyBorder="1" applyAlignment="1">
      <alignment horizontal="left" vertical="center"/>
    </xf>
    <xf numFmtId="0" fontId="14" fillId="0" borderId="14" xfId="0" applyFont="1" applyBorder="1" applyAlignment="1">
      <alignment horizontal="center" vertical="center" wrapText="1"/>
    </xf>
    <xf numFmtId="0" fontId="14" fillId="0" borderId="13" xfId="0" applyFont="1" applyBorder="1" applyAlignment="1">
      <alignment horizontal="center" vertical="center" wrapText="1"/>
    </xf>
    <xf numFmtId="0" fontId="17" fillId="0" borderId="3" xfId="0" applyFont="1" applyBorder="1" applyAlignment="1">
      <alignment horizontal="center" vertical="center"/>
    </xf>
    <xf numFmtId="0" fontId="17" fillId="0" borderId="12" xfId="0" applyFont="1" applyBorder="1" applyAlignment="1">
      <alignment horizontal="center" vertical="center"/>
    </xf>
    <xf numFmtId="49" fontId="17" fillId="0" borderId="12" xfId="0" applyNumberFormat="1" applyFont="1" applyBorder="1" applyAlignment="1">
      <alignment horizontal="center" vertical="center"/>
    </xf>
    <xf numFmtId="0" fontId="17" fillId="0" borderId="2"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4" fillId="0" borderId="19" xfId="0" applyFont="1" applyBorder="1" applyAlignment="1">
      <alignment horizontal="center" vertical="center" wrapText="1"/>
    </xf>
    <xf numFmtId="0" fontId="18" fillId="0" borderId="14" xfId="0" applyFont="1" applyBorder="1" applyAlignment="1">
      <alignment horizontal="left" vertical="top" wrapText="1"/>
    </xf>
    <xf numFmtId="0" fontId="18" fillId="0" borderId="19" xfId="0" applyFont="1" applyBorder="1" applyAlignment="1">
      <alignment horizontal="left" vertical="top" wrapText="1"/>
    </xf>
    <xf numFmtId="0" fontId="18" fillId="0" borderId="13" xfId="0" applyFont="1" applyBorder="1" applyAlignment="1">
      <alignment horizontal="left" vertical="top" wrapText="1"/>
    </xf>
    <xf numFmtId="49" fontId="17" fillId="0" borderId="2" xfId="0" applyNumberFormat="1" applyFont="1" applyBorder="1" applyAlignment="1">
      <alignment horizontal="center" vertical="center"/>
    </xf>
    <xf numFmtId="0" fontId="14" fillId="0" borderId="7" xfId="0" applyFont="1" applyBorder="1" applyAlignment="1">
      <alignment horizontal="center" vertical="center" wrapText="1"/>
    </xf>
    <xf numFmtId="0" fontId="14" fillId="0" borderId="9" xfId="0" applyFont="1" applyBorder="1" applyAlignment="1">
      <alignment horizontal="center" vertical="center" wrapText="1"/>
    </xf>
    <xf numFmtId="0" fontId="16" fillId="0" borderId="5" xfId="0" applyFont="1" applyBorder="1" applyAlignment="1">
      <alignment horizontal="center" vertical="center"/>
    </xf>
    <xf numFmtId="0" fontId="16" fillId="0" borderId="0" xfId="0" applyFont="1" applyAlignment="1">
      <alignment horizontal="center" vertical="center"/>
    </xf>
    <xf numFmtId="177" fontId="16" fillId="0" borderId="0" xfId="0" applyNumberFormat="1"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23</xdr:col>
      <xdr:colOff>72993</xdr:colOff>
      <xdr:row>1</xdr:row>
      <xdr:rowOff>45633</xdr:rowOff>
    </xdr:from>
    <xdr:to>
      <xdr:col>25</xdr:col>
      <xdr:colOff>146267</xdr:colOff>
      <xdr:row>3</xdr:row>
      <xdr:rowOff>2400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723" t="1" r="30557" b="-3231"/>
        <a:stretch/>
      </xdr:blipFill>
      <xdr:spPr>
        <a:xfrm>
          <a:off x="5212063" y="278220"/>
          <a:ext cx="582751" cy="462257"/>
        </a:xfrm>
        <a:prstGeom prst="rect">
          <a:avLst/>
        </a:prstGeom>
      </xdr:spPr>
    </xdr:pic>
    <xdr:clientData/>
  </xdr:twoCellAnchor>
  <xdr:oneCellAnchor>
    <xdr:from>
      <xdr:col>6</xdr:col>
      <xdr:colOff>0</xdr:colOff>
      <xdr:row>5</xdr:row>
      <xdr:rowOff>0</xdr:rowOff>
    </xdr:from>
    <xdr:ext cx="1802545" cy="28552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428750" y="1182944"/>
          <a:ext cx="180254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u="sng">
              <a:latin typeface="+mn-ea"/>
              <a:ea typeface="+mn-ea"/>
            </a:rPr>
            <a:t>※</a:t>
          </a:r>
          <a:r>
            <a:rPr kumimoji="1" lang="ja-JP" altLang="en-US" sz="900" u="sng">
              <a:latin typeface="+mn-ea"/>
              <a:ea typeface="+mn-ea"/>
            </a:rPr>
            <a:t>提供可能時間：</a:t>
          </a:r>
          <a:r>
            <a:rPr kumimoji="1" lang="en-US" altLang="ja-JP" sz="900" u="sng">
              <a:latin typeface="+mn-ea"/>
              <a:ea typeface="+mn-ea"/>
            </a:rPr>
            <a:t>10:00</a:t>
          </a:r>
          <a:r>
            <a:rPr kumimoji="1" lang="ja-JP" altLang="en-US" sz="900" u="sng">
              <a:latin typeface="+mn-ea"/>
              <a:ea typeface="+mn-ea"/>
            </a:rPr>
            <a:t>～</a:t>
          </a:r>
          <a:r>
            <a:rPr kumimoji="1" lang="en-US" altLang="ja-JP" sz="900" u="sng">
              <a:latin typeface="+mn-ea"/>
              <a:ea typeface="+mn-ea"/>
            </a:rPr>
            <a:t>18:00</a:t>
          </a:r>
          <a:endParaRPr kumimoji="1" lang="ja-JP" altLang="en-US" sz="900" u="sng">
            <a:latin typeface="+mn-ea"/>
            <a:ea typeface="+mn-ea"/>
          </a:endParaRPr>
        </a:p>
      </xdr:txBody>
    </xdr:sp>
    <xdr:clientData/>
  </xdr:oneCellAnchor>
  <xdr:twoCellAnchor editAs="oneCell">
    <xdr:from>
      <xdr:col>0</xdr:col>
      <xdr:colOff>115481</xdr:colOff>
      <xdr:row>0</xdr:row>
      <xdr:rowOff>58553</xdr:rowOff>
    </xdr:from>
    <xdr:to>
      <xdr:col>5</xdr:col>
      <xdr:colOff>153385</xdr:colOff>
      <xdr:row>1</xdr:row>
      <xdr:rowOff>69628</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481" y="58553"/>
          <a:ext cx="1256218" cy="2436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23</xdr:col>
      <xdr:colOff>139962</xdr:colOff>
      <xdr:row>0</xdr:row>
      <xdr:rowOff>71844</xdr:rowOff>
    </xdr:from>
    <xdr:ext cx="2292539" cy="622920"/>
    <xdr:pic>
      <xdr:nvPicPr>
        <xdr:cNvPr id="2" name="図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54522" y="71844"/>
          <a:ext cx="2292539" cy="622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83820</xdr:colOff>
          <xdr:row>72</xdr:row>
          <xdr:rowOff>228600</xdr:rowOff>
        </xdr:from>
        <xdr:to>
          <xdr:col>9</xdr:col>
          <xdr:colOff>335280</xdr:colOff>
          <xdr:row>74</xdr:row>
          <xdr:rowOff>38100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72</xdr:row>
          <xdr:rowOff>0</xdr:rowOff>
        </xdr:from>
        <xdr:to>
          <xdr:col>9</xdr:col>
          <xdr:colOff>335280</xdr:colOff>
          <xdr:row>73</xdr:row>
          <xdr:rowOff>45720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2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73</xdr:row>
          <xdr:rowOff>0</xdr:rowOff>
        </xdr:from>
        <xdr:to>
          <xdr:col>9</xdr:col>
          <xdr:colOff>335280</xdr:colOff>
          <xdr:row>74</xdr:row>
          <xdr:rowOff>45720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2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70</xdr:row>
          <xdr:rowOff>0</xdr:rowOff>
        </xdr:from>
        <xdr:to>
          <xdr:col>9</xdr:col>
          <xdr:colOff>335280</xdr:colOff>
          <xdr:row>71</xdr:row>
          <xdr:rowOff>45720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2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76</xdr:row>
          <xdr:rowOff>0</xdr:rowOff>
        </xdr:from>
        <xdr:to>
          <xdr:col>9</xdr:col>
          <xdr:colOff>335280</xdr:colOff>
          <xdr:row>77</xdr:row>
          <xdr:rowOff>45720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2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73</xdr:row>
          <xdr:rowOff>228600</xdr:rowOff>
        </xdr:from>
        <xdr:to>
          <xdr:col>9</xdr:col>
          <xdr:colOff>335280</xdr:colOff>
          <xdr:row>75</xdr:row>
          <xdr:rowOff>38100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2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73</xdr:row>
          <xdr:rowOff>0</xdr:rowOff>
        </xdr:from>
        <xdr:to>
          <xdr:col>9</xdr:col>
          <xdr:colOff>335280</xdr:colOff>
          <xdr:row>74</xdr:row>
          <xdr:rowOff>45720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2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74</xdr:row>
          <xdr:rowOff>0</xdr:rowOff>
        </xdr:from>
        <xdr:to>
          <xdr:col>9</xdr:col>
          <xdr:colOff>335280</xdr:colOff>
          <xdr:row>75</xdr:row>
          <xdr:rowOff>45720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2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327660</xdr:colOff>
          <xdr:row>30</xdr:row>
          <xdr:rowOff>38100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3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327660</xdr:colOff>
          <xdr:row>29</xdr:row>
          <xdr:rowOff>30480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3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3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327660</xdr:colOff>
          <xdr:row>27</xdr:row>
          <xdr:rowOff>15240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3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327660</xdr:colOff>
          <xdr:row>33</xdr:row>
          <xdr:rowOff>15240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3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327660</xdr:colOff>
          <xdr:row>30</xdr:row>
          <xdr:rowOff>251460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3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3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327660</xdr:colOff>
          <xdr:row>30</xdr:row>
          <xdr:rowOff>228600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3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120650</xdr:colOff>
      <xdr:row>16</xdr:row>
      <xdr:rowOff>35560</xdr:rowOff>
    </xdr:from>
    <xdr:to>
      <xdr:col>11</xdr:col>
      <xdr:colOff>358324</xdr:colOff>
      <xdr:row>17</xdr:row>
      <xdr:rowOff>474980</xdr:rowOff>
    </xdr:to>
    <xdr:pic>
      <xdr:nvPicPr>
        <xdr:cNvPr id="4" name="図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01900" y="6544310"/>
          <a:ext cx="3095174" cy="9474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335280</xdr:colOff>
          <xdr:row>30</xdr:row>
          <xdr:rowOff>22860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4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335280</xdr:colOff>
          <xdr:row>29</xdr:row>
          <xdr:rowOff>30480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4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335280</xdr:colOff>
          <xdr:row>30</xdr:row>
          <xdr:rowOff>30480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4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335280</xdr:colOff>
          <xdr:row>27</xdr:row>
          <xdr:rowOff>30480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4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335280</xdr:colOff>
          <xdr:row>33</xdr:row>
          <xdr:rowOff>30480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4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335280</xdr:colOff>
          <xdr:row>30</xdr:row>
          <xdr:rowOff>251460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4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335280</xdr:colOff>
          <xdr:row>30</xdr:row>
          <xdr:rowOff>30480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4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335280</xdr:colOff>
          <xdr:row>30</xdr:row>
          <xdr:rowOff>251460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4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120650</xdr:colOff>
      <xdr:row>16</xdr:row>
      <xdr:rowOff>35560</xdr:rowOff>
    </xdr:from>
    <xdr:to>
      <xdr:col>11</xdr:col>
      <xdr:colOff>362134</xdr:colOff>
      <xdr:row>17</xdr:row>
      <xdr:rowOff>478790</xdr:rowOff>
    </xdr:to>
    <xdr:pic>
      <xdr:nvPicPr>
        <xdr:cNvPr id="11" name="図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03805" y="6493510"/>
          <a:ext cx="3097079" cy="9575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327660</xdr:colOff>
          <xdr:row>30</xdr:row>
          <xdr:rowOff>22860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5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327660</xdr:colOff>
          <xdr:row>29</xdr:row>
          <xdr:rowOff>30480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5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5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327660</xdr:colOff>
          <xdr:row>27</xdr:row>
          <xdr:rowOff>30480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5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327660</xdr:colOff>
          <xdr:row>33</xdr:row>
          <xdr:rowOff>30480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5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327660</xdr:colOff>
          <xdr:row>30</xdr:row>
          <xdr:rowOff>251460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5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5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327660</xdr:colOff>
          <xdr:row>30</xdr:row>
          <xdr:rowOff>251460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5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120650</xdr:colOff>
      <xdr:row>16</xdr:row>
      <xdr:rowOff>35560</xdr:rowOff>
    </xdr:from>
    <xdr:to>
      <xdr:col>11</xdr:col>
      <xdr:colOff>362134</xdr:colOff>
      <xdr:row>17</xdr:row>
      <xdr:rowOff>478790</xdr:rowOff>
    </xdr:to>
    <xdr:pic>
      <xdr:nvPicPr>
        <xdr:cNvPr id="11" name="図 10">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03805" y="6493510"/>
          <a:ext cx="3097079" cy="9575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327660</xdr:colOff>
          <xdr:row>30</xdr:row>
          <xdr:rowOff>22860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6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327660</xdr:colOff>
          <xdr:row>29</xdr:row>
          <xdr:rowOff>22860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6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22860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6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327660</xdr:colOff>
          <xdr:row>27</xdr:row>
          <xdr:rowOff>22860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6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327660</xdr:colOff>
          <xdr:row>33</xdr:row>
          <xdr:rowOff>22860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6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327660</xdr:colOff>
          <xdr:row>30</xdr:row>
          <xdr:rowOff>251460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6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22860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6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327660</xdr:colOff>
          <xdr:row>30</xdr:row>
          <xdr:rowOff>251460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6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120650</xdr:colOff>
      <xdr:row>16</xdr:row>
      <xdr:rowOff>35560</xdr:rowOff>
    </xdr:from>
    <xdr:to>
      <xdr:col>11</xdr:col>
      <xdr:colOff>362134</xdr:colOff>
      <xdr:row>17</xdr:row>
      <xdr:rowOff>478790</xdr:rowOff>
    </xdr:to>
    <xdr:pic>
      <xdr:nvPicPr>
        <xdr:cNvPr id="11" name="図 10">
          <a:extLst>
            <a:ext uri="{FF2B5EF4-FFF2-40B4-BE49-F238E27FC236}">
              <a16:creationId xmlns:a16="http://schemas.microsoft.com/office/drawing/2014/main" id="{00000000-0008-0000-06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03805" y="6493510"/>
          <a:ext cx="3097079" cy="957580"/>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20.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4.vml"/><Relationship Id="rId7" Type="http://schemas.openxmlformats.org/officeDocument/2006/relationships/ctrlProp" Target="../ctrlProps/ctrlProp28.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7.xml"/><Relationship Id="rId3" Type="http://schemas.openxmlformats.org/officeDocument/2006/relationships/vmlDrawing" Target="../drawings/vmlDrawing5.vml"/><Relationship Id="rId7" Type="http://schemas.openxmlformats.org/officeDocument/2006/relationships/ctrlProp" Target="../ctrlProps/ctrlProp36.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05FA1-013C-43C3-ACB8-8C9C2777A834}">
  <sheetPr>
    <pageSetUpPr fitToPage="1"/>
  </sheetPr>
  <dimension ref="A1:BH49"/>
  <sheetViews>
    <sheetView tabSelected="1" view="pageBreakPreview" zoomScale="130" zoomScaleNormal="130" zoomScaleSheetLayoutView="130" workbookViewId="0">
      <selection activeCell="N3" sqref="N3"/>
    </sheetView>
  </sheetViews>
  <sheetFormatPr defaultColWidth="3.3984375" defaultRowHeight="18" x14ac:dyDescent="0.45"/>
  <cols>
    <col min="1" max="6" width="3.19921875" customWidth="1"/>
    <col min="7" max="8" width="3.296875" customWidth="1"/>
    <col min="9" max="14" width="2.19921875" customWidth="1"/>
    <col min="15" max="15" width="2.09765625" customWidth="1"/>
    <col min="16" max="16" width="3.19921875" customWidth="1"/>
    <col min="17" max="17" width="4.19921875" customWidth="1"/>
    <col min="18" max="18" width="4.09765625" customWidth="1"/>
    <col min="23" max="23" width="1.59765625" customWidth="1"/>
    <col min="30" max="30" width="4.8984375" customWidth="1"/>
    <col min="39" max="45" width="2.5" customWidth="1"/>
    <col min="52" max="52" width="1.59765625" customWidth="1"/>
    <col min="60" max="60" width="5.19921875" customWidth="1"/>
  </cols>
  <sheetData>
    <row r="1" spans="1:60" ht="18" customHeight="1" x14ac:dyDescent="0.45">
      <c r="S1" s="33"/>
      <c r="T1" s="33"/>
      <c r="U1" s="33"/>
      <c r="V1" s="33"/>
      <c r="W1" s="33"/>
      <c r="X1" s="33"/>
      <c r="Y1" s="33"/>
      <c r="Z1" s="33"/>
      <c r="AA1" s="33"/>
      <c r="AB1" s="33"/>
      <c r="AC1" s="33"/>
    </row>
    <row r="2" spans="1:60" ht="22.2" customHeight="1" x14ac:dyDescent="0.45">
      <c r="A2" s="176" t="s">
        <v>121</v>
      </c>
      <c r="B2" s="176"/>
      <c r="C2" s="176"/>
      <c r="D2" s="176"/>
      <c r="E2" s="176"/>
      <c r="F2" s="176"/>
      <c r="G2" s="176"/>
      <c r="H2" s="176"/>
      <c r="I2" s="176"/>
      <c r="J2" s="176"/>
      <c r="K2" s="93"/>
      <c r="L2" s="93"/>
      <c r="M2" s="93"/>
      <c r="N2" s="93"/>
      <c r="O2" s="93"/>
      <c r="P2" s="93"/>
      <c r="Q2" s="92"/>
      <c r="R2" s="94" t="s">
        <v>199</v>
      </c>
      <c r="S2" s="94"/>
      <c r="T2" s="94"/>
      <c r="U2" s="94"/>
      <c r="V2" s="94"/>
      <c r="W2" s="94"/>
      <c r="X2" s="94"/>
      <c r="Y2" s="94"/>
      <c r="Z2" s="94"/>
      <c r="AA2" s="94"/>
      <c r="AB2" s="94"/>
      <c r="AC2" s="94"/>
      <c r="AD2" s="94"/>
    </row>
    <row r="3" spans="1:60" ht="18" customHeight="1" x14ac:dyDescent="0.45">
      <c r="A3" s="176"/>
      <c r="B3" s="176"/>
      <c r="C3" s="176"/>
      <c r="D3" s="176"/>
      <c r="E3" s="176"/>
      <c r="F3" s="176"/>
      <c r="G3" s="176"/>
      <c r="H3" s="176"/>
      <c r="I3" s="176"/>
      <c r="J3" s="176"/>
      <c r="K3" s="93"/>
      <c r="L3" s="93"/>
      <c r="M3" s="93"/>
      <c r="N3" s="93"/>
      <c r="O3" s="93"/>
      <c r="P3" s="93"/>
      <c r="Q3" s="92"/>
      <c r="R3" s="94"/>
      <c r="S3" s="94"/>
      <c r="T3" s="94"/>
      <c r="U3" s="94"/>
      <c r="V3" s="94"/>
      <c r="W3" s="94"/>
      <c r="X3" s="94"/>
      <c r="Y3" s="94"/>
      <c r="Z3" s="94"/>
      <c r="AA3" s="94"/>
      <c r="AB3" s="94"/>
      <c r="AC3" s="94"/>
      <c r="AD3" s="94"/>
    </row>
    <row r="4" spans="1:60" ht="17.399999999999999" customHeight="1" x14ac:dyDescent="0.45">
      <c r="R4" s="55"/>
      <c r="S4" s="55"/>
      <c r="T4" s="55"/>
      <c r="U4" s="55"/>
      <c r="V4" s="55"/>
      <c r="W4" s="55"/>
      <c r="X4" s="55"/>
      <c r="Y4" s="55"/>
      <c r="Z4" s="55"/>
      <c r="AA4" s="55"/>
      <c r="AB4" s="55"/>
      <c r="AC4" s="55"/>
      <c r="AD4" s="55"/>
      <c r="AJ4" s="109">
        <f>SUM(S30,S46)</f>
        <v>0</v>
      </c>
      <c r="AK4" s="109"/>
      <c r="AL4" s="109"/>
      <c r="AM4" s="109"/>
      <c r="AN4" s="109"/>
      <c r="AO4" s="109"/>
      <c r="AP4" s="109"/>
      <c r="AQ4" s="109"/>
      <c r="AR4" s="109"/>
      <c r="AS4" s="109"/>
      <c r="AT4" s="109"/>
      <c r="AU4" s="109"/>
      <c r="AV4" s="109"/>
      <c r="AW4" s="109"/>
    </row>
    <row r="5" spans="1:60" ht="17.399999999999999" customHeight="1" thickBot="1" x14ac:dyDescent="0.5">
      <c r="R5" s="56" t="s">
        <v>173</v>
      </c>
      <c r="S5" s="95">
        <f>SUM(発注書1日目・2日目:発注書3日目・4日目!AJ4)</f>
        <v>0</v>
      </c>
      <c r="T5" s="95"/>
      <c r="U5" s="95"/>
      <c r="V5" s="57" t="s">
        <v>174</v>
      </c>
      <c r="W5" s="57"/>
      <c r="X5" s="96">
        <f>SUM(発注書1日目・2日目:発注書3日目・4日目!AJ5)</f>
        <v>0</v>
      </c>
      <c r="Y5" s="96"/>
      <c r="Z5" s="96"/>
      <c r="AA5" s="96"/>
      <c r="AB5" s="96"/>
      <c r="AC5" s="57"/>
      <c r="AD5" s="57"/>
      <c r="AJ5" s="108">
        <f>SUM(AB30,AB46)</f>
        <v>0</v>
      </c>
      <c r="AK5" s="109"/>
      <c r="AL5" s="109"/>
      <c r="AM5" s="109"/>
      <c r="AN5" s="109"/>
      <c r="AO5" s="109"/>
      <c r="AP5" s="109"/>
      <c r="AQ5" s="109"/>
      <c r="AR5" s="109"/>
      <c r="AS5" s="109"/>
      <c r="AT5" s="109"/>
      <c r="AU5" s="109"/>
      <c r="AV5" s="109"/>
      <c r="AW5" s="109"/>
    </row>
    <row r="6" spans="1:60" ht="22.8" thickTop="1" x14ac:dyDescent="0.45">
      <c r="A6" s="35" t="s">
        <v>123</v>
      </c>
      <c r="B6" s="36"/>
      <c r="C6" s="34"/>
      <c r="D6" s="34"/>
      <c r="E6" s="34"/>
      <c r="U6" s="129" t="s">
        <v>116</v>
      </c>
      <c r="V6" s="129"/>
      <c r="W6" s="129"/>
      <c r="X6" s="128"/>
      <c r="Y6" s="128"/>
      <c r="Z6" s="37" t="s">
        <v>115</v>
      </c>
      <c r="AA6" s="58"/>
      <c r="AB6" s="37" t="s">
        <v>114</v>
      </c>
      <c r="AC6" s="58"/>
      <c r="AD6" s="37" t="s">
        <v>110</v>
      </c>
      <c r="AE6" s="63" t="s">
        <v>15</v>
      </c>
    </row>
    <row r="7" spans="1:60" ht="18" customHeight="1" x14ac:dyDescent="0.45">
      <c r="A7" s="99" t="s">
        <v>0</v>
      </c>
      <c r="B7" s="100"/>
      <c r="C7" s="100"/>
      <c r="D7" s="100"/>
      <c r="E7" s="101"/>
      <c r="F7" s="130"/>
      <c r="G7" s="130"/>
      <c r="H7" s="130"/>
      <c r="I7" s="130"/>
      <c r="J7" s="130"/>
      <c r="K7" s="130"/>
      <c r="L7" s="130"/>
      <c r="M7" s="130"/>
      <c r="N7" s="130"/>
      <c r="O7" s="130"/>
      <c r="P7" s="131"/>
      <c r="Q7" s="116" t="s">
        <v>176</v>
      </c>
      <c r="R7" s="117"/>
      <c r="S7" s="117"/>
      <c r="T7" s="117"/>
      <c r="U7" s="117"/>
      <c r="V7" s="117"/>
      <c r="W7" s="117"/>
      <c r="X7" s="117"/>
      <c r="Y7" s="117"/>
      <c r="Z7" s="117"/>
      <c r="AA7" s="117"/>
      <c r="AB7" s="117"/>
      <c r="AC7" s="117"/>
      <c r="AD7" s="118"/>
      <c r="AE7" s="100" t="s">
        <v>0</v>
      </c>
      <c r="AF7" s="100"/>
      <c r="AG7" s="100"/>
      <c r="AH7" s="100"/>
      <c r="AI7" s="101"/>
      <c r="AJ7" s="183">
        <v>9999</v>
      </c>
      <c r="AK7" s="184"/>
      <c r="AL7" s="184"/>
      <c r="AM7" s="184"/>
      <c r="AN7" s="184"/>
      <c r="AO7" s="184"/>
      <c r="AP7" s="184"/>
      <c r="AQ7" s="184"/>
      <c r="AR7" s="185"/>
    </row>
    <row r="8" spans="1:60" x14ac:dyDescent="0.45">
      <c r="A8" s="99" t="s">
        <v>1</v>
      </c>
      <c r="B8" s="100"/>
      <c r="C8" s="100"/>
      <c r="D8" s="100"/>
      <c r="E8" s="101"/>
      <c r="F8" s="130"/>
      <c r="G8" s="130"/>
      <c r="H8" s="130"/>
      <c r="I8" s="130"/>
      <c r="J8" s="130"/>
      <c r="K8" s="130"/>
      <c r="L8" s="130"/>
      <c r="M8" s="130"/>
      <c r="N8" s="130"/>
      <c r="O8" s="130"/>
      <c r="P8" s="131"/>
      <c r="Q8" s="119"/>
      <c r="R8" s="120"/>
      <c r="S8" s="120"/>
      <c r="T8" s="120"/>
      <c r="U8" s="120"/>
      <c r="V8" s="120"/>
      <c r="W8" s="120"/>
      <c r="X8" s="120"/>
      <c r="Y8" s="120"/>
      <c r="Z8" s="120"/>
      <c r="AA8" s="120"/>
      <c r="AB8" s="120"/>
      <c r="AC8" s="120"/>
      <c r="AD8" s="121"/>
      <c r="AE8" s="100" t="s">
        <v>1</v>
      </c>
      <c r="AF8" s="100"/>
      <c r="AG8" s="100"/>
      <c r="AH8" s="100"/>
      <c r="AI8" s="101"/>
      <c r="AJ8" s="183" t="s">
        <v>49</v>
      </c>
      <c r="AK8" s="184"/>
      <c r="AL8" s="184"/>
      <c r="AM8" s="184"/>
      <c r="AN8" s="184"/>
      <c r="AO8" s="184"/>
      <c r="AP8" s="184"/>
      <c r="AQ8" s="184"/>
      <c r="AR8" s="185"/>
    </row>
    <row r="9" spans="1:60" x14ac:dyDescent="0.45">
      <c r="A9" s="99" t="s">
        <v>124</v>
      </c>
      <c r="B9" s="100"/>
      <c r="C9" s="100"/>
      <c r="D9" s="100"/>
      <c r="E9" s="101"/>
      <c r="F9" s="125"/>
      <c r="G9" s="126"/>
      <c r="H9" s="126"/>
      <c r="I9" s="127"/>
      <c r="J9" s="23" t="s">
        <v>115</v>
      </c>
      <c r="K9" s="125"/>
      <c r="L9" s="127"/>
      <c r="M9" s="23" t="s">
        <v>109</v>
      </c>
      <c r="N9" s="125"/>
      <c r="O9" s="127"/>
      <c r="P9" s="24" t="s">
        <v>110</v>
      </c>
      <c r="Q9" s="119"/>
      <c r="R9" s="120"/>
      <c r="S9" s="120"/>
      <c r="T9" s="120"/>
      <c r="U9" s="120"/>
      <c r="V9" s="120"/>
      <c r="W9" s="120"/>
      <c r="X9" s="120"/>
      <c r="Y9" s="120"/>
      <c r="Z9" s="120"/>
      <c r="AA9" s="120"/>
      <c r="AB9" s="120"/>
      <c r="AC9" s="120"/>
      <c r="AD9" s="121"/>
      <c r="AE9" s="100" t="s">
        <v>124</v>
      </c>
      <c r="AF9" s="100"/>
      <c r="AG9" s="100"/>
      <c r="AH9" s="100"/>
      <c r="AI9" s="101"/>
      <c r="AJ9" s="174">
        <v>2022</v>
      </c>
      <c r="AK9" s="175"/>
      <c r="AL9" s="64" t="s">
        <v>54</v>
      </c>
      <c r="AM9" s="166">
        <v>11</v>
      </c>
      <c r="AN9" s="166"/>
      <c r="AO9" s="64" t="s">
        <v>55</v>
      </c>
      <c r="AP9" s="166">
        <v>1</v>
      </c>
      <c r="AQ9" s="166"/>
      <c r="AR9" s="65" t="s">
        <v>58</v>
      </c>
      <c r="AS9" s="181" t="s">
        <v>63</v>
      </c>
      <c r="AT9" s="182"/>
      <c r="AU9" s="182"/>
      <c r="AV9" s="182"/>
      <c r="AW9" s="182"/>
      <c r="AX9" s="182"/>
      <c r="AY9" s="182"/>
      <c r="AZ9" s="182"/>
      <c r="BA9" s="182"/>
      <c r="BB9" s="182"/>
      <c r="BC9" s="182"/>
      <c r="BD9" s="182"/>
      <c r="BE9" s="182"/>
    </row>
    <row r="10" spans="1:60" ht="18" customHeight="1" x14ac:dyDescent="0.45">
      <c r="A10" s="99" t="s">
        <v>125</v>
      </c>
      <c r="B10" s="100"/>
      <c r="C10" s="100"/>
      <c r="D10" s="100"/>
      <c r="E10" s="101"/>
      <c r="F10" s="125"/>
      <c r="G10" s="126"/>
      <c r="H10" s="126"/>
      <c r="I10" s="127"/>
      <c r="J10" s="23" t="s">
        <v>26</v>
      </c>
      <c r="K10" s="125"/>
      <c r="L10" s="127"/>
      <c r="M10" s="23" t="s">
        <v>27</v>
      </c>
      <c r="N10" s="125"/>
      <c r="O10" s="127"/>
      <c r="P10" s="24" t="s">
        <v>14</v>
      </c>
      <c r="Q10" s="119"/>
      <c r="R10" s="120"/>
      <c r="S10" s="120"/>
      <c r="T10" s="120"/>
      <c r="U10" s="120"/>
      <c r="V10" s="120"/>
      <c r="W10" s="120"/>
      <c r="X10" s="120"/>
      <c r="Y10" s="120"/>
      <c r="Z10" s="120"/>
      <c r="AA10" s="120"/>
      <c r="AB10" s="120"/>
      <c r="AC10" s="120"/>
      <c r="AD10" s="121"/>
      <c r="AE10" s="100" t="s">
        <v>125</v>
      </c>
      <c r="AF10" s="100"/>
      <c r="AG10" s="100"/>
      <c r="AH10" s="100"/>
      <c r="AI10" s="101"/>
      <c r="AJ10" s="174">
        <v>2022</v>
      </c>
      <c r="AK10" s="175"/>
      <c r="AL10" s="64" t="s">
        <v>26</v>
      </c>
      <c r="AM10" s="166">
        <v>11</v>
      </c>
      <c r="AN10" s="166"/>
      <c r="AO10" s="64" t="s">
        <v>55</v>
      </c>
      <c r="AP10" s="166">
        <v>3</v>
      </c>
      <c r="AQ10" s="166"/>
      <c r="AR10" s="65" t="s">
        <v>14</v>
      </c>
      <c r="AS10" s="167" t="s">
        <v>126</v>
      </c>
      <c r="AT10" s="98"/>
      <c r="AU10" s="98"/>
      <c r="AV10" s="98"/>
      <c r="AW10" s="98"/>
      <c r="AX10" s="98"/>
      <c r="AY10" s="98"/>
      <c r="AZ10" s="98"/>
      <c r="BA10" s="98"/>
      <c r="BB10" s="98"/>
      <c r="BC10" s="98"/>
      <c r="BD10" s="98"/>
      <c r="BE10" s="98"/>
      <c r="BF10" s="98"/>
      <c r="BG10" s="98"/>
      <c r="BH10" s="98"/>
    </row>
    <row r="11" spans="1:60" x14ac:dyDescent="0.45">
      <c r="A11" s="99" t="s">
        <v>2</v>
      </c>
      <c r="B11" s="100"/>
      <c r="C11" s="100"/>
      <c r="D11" s="100"/>
      <c r="E11" s="101"/>
      <c r="F11" s="132"/>
      <c r="G11" s="132"/>
      <c r="H11" s="132"/>
      <c r="I11" s="132"/>
      <c r="J11" s="132"/>
      <c r="K11" s="132"/>
      <c r="L11" s="132"/>
      <c r="M11" s="132"/>
      <c r="N11" s="132"/>
      <c r="O11" s="132"/>
      <c r="P11" s="133"/>
      <c r="Q11" s="119"/>
      <c r="R11" s="120"/>
      <c r="S11" s="120"/>
      <c r="T11" s="120"/>
      <c r="U11" s="120"/>
      <c r="V11" s="120"/>
      <c r="W11" s="120"/>
      <c r="X11" s="120"/>
      <c r="Y11" s="120"/>
      <c r="Z11" s="120"/>
      <c r="AA11" s="120"/>
      <c r="AB11" s="120"/>
      <c r="AC11" s="120"/>
      <c r="AD11" s="121"/>
      <c r="AE11" s="100" t="s">
        <v>2</v>
      </c>
      <c r="AF11" s="100"/>
      <c r="AG11" s="100"/>
      <c r="AH11" s="100"/>
      <c r="AI11" s="101"/>
      <c r="AJ11" s="183" t="s">
        <v>49</v>
      </c>
      <c r="AK11" s="184"/>
      <c r="AL11" s="184"/>
      <c r="AM11" s="184"/>
      <c r="AN11" s="184"/>
      <c r="AO11" s="184"/>
      <c r="AP11" s="184"/>
      <c r="AQ11" s="184"/>
      <c r="AR11" s="185"/>
      <c r="AS11" s="167"/>
      <c r="AT11" s="98"/>
      <c r="AU11" s="98"/>
      <c r="AV11" s="98"/>
      <c r="AW11" s="98"/>
      <c r="AX11" s="98"/>
      <c r="AY11" s="98"/>
      <c r="AZ11" s="98"/>
      <c r="BA11" s="98"/>
      <c r="BB11" s="98"/>
      <c r="BC11" s="98"/>
      <c r="BD11" s="98"/>
      <c r="BE11" s="98"/>
      <c r="BF11" s="98"/>
      <c r="BG11" s="98"/>
      <c r="BH11" s="98"/>
    </row>
    <row r="12" spans="1:60" x14ac:dyDescent="0.45">
      <c r="A12" s="99" t="s">
        <v>3</v>
      </c>
      <c r="B12" s="100"/>
      <c r="C12" s="100"/>
      <c r="D12" s="100"/>
      <c r="E12" s="100"/>
      <c r="F12" s="130"/>
      <c r="G12" s="130"/>
      <c r="H12" s="130"/>
      <c r="I12" s="130"/>
      <c r="J12" s="130"/>
      <c r="K12" s="130"/>
      <c r="L12" s="130"/>
      <c r="M12" s="130"/>
      <c r="N12" s="130"/>
      <c r="O12" s="130"/>
      <c r="P12" s="130"/>
      <c r="Q12" s="119"/>
      <c r="R12" s="120"/>
      <c r="S12" s="120"/>
      <c r="T12" s="120"/>
      <c r="U12" s="120"/>
      <c r="V12" s="120"/>
      <c r="W12" s="120"/>
      <c r="X12" s="120"/>
      <c r="Y12" s="120"/>
      <c r="Z12" s="120"/>
      <c r="AA12" s="120"/>
      <c r="AB12" s="120"/>
      <c r="AC12" s="120"/>
      <c r="AD12" s="121"/>
      <c r="AE12" s="178" t="s">
        <v>3</v>
      </c>
      <c r="AF12" s="178"/>
      <c r="AG12" s="178"/>
      <c r="AH12" s="178"/>
      <c r="AI12" s="179"/>
      <c r="AJ12" s="180" t="s">
        <v>49</v>
      </c>
      <c r="AK12" s="180"/>
      <c r="AL12" s="180"/>
      <c r="AM12" s="180"/>
      <c r="AN12" s="180"/>
      <c r="AO12" s="180"/>
      <c r="AP12" s="180"/>
      <c r="AQ12" s="180"/>
      <c r="AR12" s="180"/>
      <c r="AS12" s="167"/>
      <c r="AT12" s="98"/>
      <c r="AU12" s="98"/>
      <c r="AV12" s="98"/>
      <c r="AW12" s="98"/>
      <c r="AX12" s="98"/>
      <c r="AY12" s="98"/>
      <c r="AZ12" s="98"/>
      <c r="BA12" s="98"/>
      <c r="BB12" s="98"/>
      <c r="BC12" s="98"/>
      <c r="BD12" s="98"/>
      <c r="BE12" s="98"/>
      <c r="BF12" s="98"/>
      <c r="BG12" s="98"/>
      <c r="BH12" s="98"/>
    </row>
    <row r="13" spans="1:60" ht="27" customHeight="1" x14ac:dyDescent="0.45">
      <c r="A13" s="134"/>
      <c r="B13" s="134"/>
      <c r="C13" s="134"/>
      <c r="D13" s="134"/>
      <c r="E13" s="134"/>
      <c r="F13" s="135"/>
      <c r="G13" s="135"/>
      <c r="H13" s="135"/>
      <c r="I13" s="135"/>
      <c r="J13" s="135"/>
      <c r="K13" s="135"/>
      <c r="L13" s="135"/>
      <c r="M13" s="135"/>
      <c r="N13" s="135"/>
      <c r="O13" s="135"/>
      <c r="P13" s="136"/>
      <c r="Q13" s="119"/>
      <c r="R13" s="120"/>
      <c r="S13" s="120"/>
      <c r="T13" s="120"/>
      <c r="U13" s="120"/>
      <c r="V13" s="120"/>
      <c r="W13" s="120"/>
      <c r="X13" s="120"/>
      <c r="Y13" s="120"/>
      <c r="Z13" s="120"/>
      <c r="AA13" s="120"/>
      <c r="AB13" s="120"/>
      <c r="AC13" s="120"/>
      <c r="AD13" s="121"/>
      <c r="AE13" s="104"/>
      <c r="AF13" s="104"/>
      <c r="AG13" s="104"/>
      <c r="AH13" s="104"/>
      <c r="AI13" s="104"/>
      <c r="AJ13" s="109"/>
      <c r="AK13" s="109"/>
      <c r="AL13" s="109"/>
      <c r="AM13" s="109"/>
      <c r="AN13" s="109"/>
      <c r="AO13" s="109"/>
      <c r="AP13" s="109"/>
      <c r="AQ13" s="109"/>
      <c r="AR13" s="109"/>
    </row>
    <row r="14" spans="1:60" x14ac:dyDescent="0.45">
      <c r="A14" s="137" t="s">
        <v>127</v>
      </c>
      <c r="B14" s="138"/>
      <c r="C14" s="138"/>
      <c r="D14" s="138"/>
      <c r="E14" s="138"/>
      <c r="F14" s="138"/>
      <c r="G14" s="138"/>
      <c r="H14" s="138"/>
      <c r="I14" s="138"/>
      <c r="J14" s="138"/>
      <c r="K14" s="138"/>
      <c r="L14" s="138"/>
      <c r="M14" s="138"/>
      <c r="N14" s="138"/>
      <c r="O14" s="138"/>
      <c r="P14" s="139"/>
      <c r="Q14" s="119"/>
      <c r="R14" s="120"/>
      <c r="S14" s="120"/>
      <c r="T14" s="120"/>
      <c r="U14" s="120"/>
      <c r="V14" s="120"/>
      <c r="W14" s="120"/>
      <c r="X14" s="120"/>
      <c r="Y14" s="120"/>
      <c r="Z14" s="120"/>
      <c r="AA14" s="120"/>
      <c r="AB14" s="120"/>
      <c r="AC14" s="120"/>
      <c r="AD14" s="121"/>
      <c r="AE14" s="66"/>
      <c r="AF14" s="66"/>
      <c r="AG14" s="66"/>
      <c r="AH14" s="66"/>
      <c r="AI14" s="66"/>
      <c r="AJ14" s="66"/>
      <c r="AK14" s="66"/>
      <c r="AL14" s="66"/>
      <c r="AM14" s="66"/>
      <c r="AN14" s="66"/>
      <c r="AO14" s="66"/>
      <c r="AP14" s="66"/>
      <c r="AQ14" s="66"/>
      <c r="AR14" s="66"/>
    </row>
    <row r="15" spans="1:60" x14ac:dyDescent="0.45">
      <c r="A15" s="99" t="s">
        <v>4</v>
      </c>
      <c r="B15" s="100"/>
      <c r="C15" s="100"/>
      <c r="D15" s="100"/>
      <c r="E15" s="101"/>
      <c r="F15" s="154"/>
      <c r="G15" s="154"/>
      <c r="H15" s="154"/>
      <c r="I15" s="154"/>
      <c r="J15" s="154"/>
      <c r="K15" s="154"/>
      <c r="L15" s="154"/>
      <c r="M15" s="154"/>
      <c r="N15" s="154"/>
      <c r="O15" s="154"/>
      <c r="P15" s="155"/>
      <c r="Q15" s="119"/>
      <c r="R15" s="120"/>
      <c r="S15" s="120"/>
      <c r="T15" s="120"/>
      <c r="U15" s="120"/>
      <c r="V15" s="120"/>
      <c r="W15" s="120"/>
      <c r="X15" s="120"/>
      <c r="Y15" s="120"/>
      <c r="Z15" s="120"/>
      <c r="AA15" s="120"/>
      <c r="AB15" s="120"/>
      <c r="AC15" s="120"/>
      <c r="AD15" s="121"/>
    </row>
    <row r="16" spans="1:60" x14ac:dyDescent="0.45">
      <c r="A16" s="110" t="s">
        <v>107</v>
      </c>
      <c r="B16" s="111"/>
      <c r="C16" s="111"/>
      <c r="D16" s="111"/>
      <c r="E16" s="111"/>
      <c r="F16" s="111"/>
      <c r="G16" s="111"/>
      <c r="H16" s="111"/>
      <c r="I16" s="111"/>
      <c r="J16" s="111"/>
      <c r="K16" s="111"/>
      <c r="L16" s="111"/>
      <c r="M16" s="111"/>
      <c r="N16" s="111"/>
      <c r="O16" s="111"/>
      <c r="P16" s="112"/>
      <c r="Q16" s="119"/>
      <c r="R16" s="120"/>
      <c r="S16" s="120"/>
      <c r="T16" s="120"/>
      <c r="U16" s="120"/>
      <c r="V16" s="120"/>
      <c r="W16" s="120"/>
      <c r="X16" s="120"/>
      <c r="Y16" s="120"/>
      <c r="Z16" s="120"/>
      <c r="AA16" s="120"/>
      <c r="AB16" s="120"/>
      <c r="AC16" s="120"/>
      <c r="AD16" s="121"/>
      <c r="AE16" s="168" t="s">
        <v>59</v>
      </c>
      <c r="AF16" s="168"/>
      <c r="AG16" s="168"/>
      <c r="AH16" s="168"/>
      <c r="AI16" s="168"/>
      <c r="AJ16" s="168"/>
      <c r="AK16" s="168"/>
      <c r="AL16" s="168"/>
      <c r="AM16" s="168"/>
      <c r="AN16" s="168"/>
      <c r="AO16" s="168"/>
      <c r="AP16" s="168"/>
    </row>
    <row r="17" spans="1:60" ht="10.8" customHeight="1" x14ac:dyDescent="0.45">
      <c r="A17" s="113"/>
      <c r="B17" s="114"/>
      <c r="C17" s="114"/>
      <c r="D17" s="114"/>
      <c r="E17" s="114"/>
      <c r="F17" s="114"/>
      <c r="G17" s="114"/>
      <c r="H17" s="114"/>
      <c r="I17" s="114"/>
      <c r="J17" s="114"/>
      <c r="K17" s="114"/>
      <c r="L17" s="114"/>
      <c r="M17" s="114"/>
      <c r="N17" s="114"/>
      <c r="O17" s="114"/>
      <c r="P17" s="115"/>
      <c r="Q17" s="122"/>
      <c r="R17" s="123"/>
      <c r="S17" s="123"/>
      <c r="T17" s="123"/>
      <c r="U17" s="123"/>
      <c r="V17" s="123"/>
      <c r="W17" s="123"/>
      <c r="X17" s="123"/>
      <c r="Y17" s="123"/>
      <c r="Z17" s="123"/>
      <c r="AA17" s="123"/>
      <c r="AB17" s="123"/>
      <c r="AC17" s="123"/>
      <c r="AD17" s="124"/>
      <c r="AE17" s="168"/>
      <c r="AF17" s="168"/>
      <c r="AG17" s="168"/>
      <c r="AH17" s="168"/>
      <c r="AI17" s="168"/>
      <c r="AJ17" s="168"/>
      <c r="AK17" s="168"/>
      <c r="AL17" s="168"/>
      <c r="AM17" s="168"/>
      <c r="AN17" s="168"/>
      <c r="AO17" s="168"/>
      <c r="AP17" s="168"/>
    </row>
    <row r="18" spans="1:60" ht="7.2" customHeight="1" x14ac:dyDescent="0.45">
      <c r="A18" s="86"/>
      <c r="B18" s="86"/>
      <c r="C18" s="86"/>
      <c r="D18" s="86"/>
      <c r="E18" s="86"/>
      <c r="F18" s="86"/>
      <c r="G18" s="86"/>
      <c r="H18" s="86"/>
      <c r="I18" s="86"/>
      <c r="J18" s="86"/>
      <c r="K18" s="86"/>
      <c r="L18" s="86"/>
      <c r="M18" s="86"/>
      <c r="N18" s="86"/>
      <c r="O18" s="86"/>
      <c r="P18" s="86"/>
      <c r="Q18" s="87"/>
      <c r="R18" s="87"/>
      <c r="S18" s="87"/>
      <c r="T18" s="87"/>
      <c r="U18" s="87"/>
      <c r="V18" s="87"/>
      <c r="W18" s="87"/>
      <c r="X18" s="87"/>
      <c r="Y18" s="87"/>
      <c r="Z18" s="87"/>
      <c r="AA18" s="87"/>
      <c r="AB18" s="87"/>
      <c r="AC18" s="87"/>
      <c r="AD18" s="87"/>
      <c r="AE18" s="80"/>
      <c r="AF18" s="80"/>
      <c r="AG18" s="80"/>
      <c r="AH18" s="80"/>
      <c r="AI18" s="80"/>
      <c r="AJ18" s="80"/>
      <c r="AK18" s="80"/>
      <c r="AL18" s="80"/>
      <c r="AM18" s="80"/>
      <c r="AN18" s="80"/>
      <c r="AO18" s="80"/>
      <c r="AP18" s="80"/>
    </row>
    <row r="19" spans="1:60" ht="22.2" customHeight="1" x14ac:dyDescent="0.45">
      <c r="A19" s="129" t="s">
        <v>111</v>
      </c>
      <c r="B19" s="129"/>
      <c r="C19" s="59"/>
      <c r="D19" s="37" t="s">
        <v>109</v>
      </c>
      <c r="E19" s="59"/>
      <c r="F19" s="39" t="s">
        <v>110</v>
      </c>
      <c r="G19" s="60"/>
      <c r="H19" s="39" t="s">
        <v>113</v>
      </c>
      <c r="Q19" s="38"/>
      <c r="S19" s="38"/>
      <c r="T19" s="40"/>
      <c r="U19" s="40"/>
      <c r="V19" s="161" t="s">
        <v>120</v>
      </c>
      <c r="W19" s="161"/>
      <c r="X19" s="161"/>
      <c r="Y19" s="161"/>
      <c r="Z19" s="161"/>
      <c r="AA19" s="161"/>
      <c r="AB19" s="161"/>
      <c r="AC19" s="161"/>
      <c r="AD19" s="161"/>
      <c r="AE19" s="39" t="s">
        <v>112</v>
      </c>
      <c r="AF19" s="39"/>
      <c r="AG19">
        <v>11</v>
      </c>
      <c r="AH19" s="39" t="s">
        <v>109</v>
      </c>
      <c r="AI19">
        <v>2</v>
      </c>
      <c r="AJ19" s="39" t="s">
        <v>110</v>
      </c>
      <c r="AK19" t="s">
        <v>117</v>
      </c>
      <c r="AL19" s="39" t="s">
        <v>113</v>
      </c>
      <c r="AT19" s="129" t="s">
        <v>53</v>
      </c>
      <c r="AU19" s="129"/>
      <c r="AV19" s="129"/>
      <c r="AW19" s="129"/>
    </row>
    <row r="20" spans="1:60" x14ac:dyDescent="0.45">
      <c r="A20" s="153" t="s">
        <v>122</v>
      </c>
      <c r="B20" s="153"/>
      <c r="C20" s="153"/>
      <c r="D20" s="153"/>
      <c r="E20" s="145" t="s">
        <v>6</v>
      </c>
      <c r="F20" s="146"/>
      <c r="G20" s="146"/>
      <c r="H20" s="145" t="s">
        <v>7</v>
      </c>
      <c r="I20" s="146"/>
      <c r="J20" s="146"/>
      <c r="K20" s="146"/>
      <c r="L20" s="146"/>
      <c r="M20" s="146"/>
      <c r="N20" s="146"/>
      <c r="O20" s="146"/>
      <c r="P20" s="147"/>
      <c r="Q20" s="153" t="s">
        <v>8</v>
      </c>
      <c r="R20" s="153"/>
      <c r="S20" s="153" t="s">
        <v>9</v>
      </c>
      <c r="T20" s="153"/>
      <c r="U20" s="145" t="s">
        <v>10</v>
      </c>
      <c r="V20" s="146"/>
      <c r="W20" s="146"/>
      <c r="X20" s="146"/>
      <c r="Y20" s="147"/>
      <c r="Z20" s="153" t="s">
        <v>11</v>
      </c>
      <c r="AA20" s="153"/>
      <c r="AB20" s="153" t="s">
        <v>12</v>
      </c>
      <c r="AC20" s="153"/>
      <c r="AD20" s="153"/>
      <c r="AE20" s="153" t="s">
        <v>5</v>
      </c>
      <c r="AF20" s="153"/>
      <c r="AG20" s="153"/>
      <c r="AH20" s="153"/>
      <c r="AI20" s="153" t="s">
        <v>6</v>
      </c>
      <c r="AJ20" s="153"/>
      <c r="AK20" s="153"/>
      <c r="AL20" s="153"/>
      <c r="AM20" s="153" t="s">
        <v>7</v>
      </c>
      <c r="AN20" s="153"/>
      <c r="AO20" s="153"/>
      <c r="AP20" s="153"/>
      <c r="AQ20" s="153"/>
      <c r="AR20" s="153"/>
      <c r="AS20" s="153"/>
      <c r="AT20" s="153" t="s">
        <v>8</v>
      </c>
      <c r="AU20" s="153"/>
      <c r="AV20" s="153" t="s">
        <v>9</v>
      </c>
      <c r="AW20" s="153"/>
      <c r="AX20" s="145" t="s">
        <v>10</v>
      </c>
      <c r="AY20" s="146"/>
      <c r="AZ20" s="146"/>
      <c r="BA20" s="146"/>
      <c r="BB20" s="147"/>
      <c r="BC20" s="153" t="s">
        <v>11</v>
      </c>
      <c r="BD20" s="153"/>
      <c r="BE20" s="153" t="s">
        <v>12</v>
      </c>
      <c r="BF20" s="153"/>
      <c r="BG20" s="153"/>
      <c r="BH20" s="153"/>
    </row>
    <row r="21" spans="1:60" x14ac:dyDescent="0.45">
      <c r="A21" s="152"/>
      <c r="B21" s="152"/>
      <c r="C21" s="152"/>
      <c r="D21" s="152"/>
      <c r="E21" s="140"/>
      <c r="F21" s="141"/>
      <c r="G21" s="141"/>
      <c r="H21" s="105" t="str">
        <f>IFERROR(VLOOKUP(E21,作業用!$G$5:$I$31,2,FALSE),"")</f>
        <v/>
      </c>
      <c r="I21" s="106"/>
      <c r="J21" s="106"/>
      <c r="K21" s="106"/>
      <c r="L21" s="106"/>
      <c r="M21" s="106"/>
      <c r="N21" s="106"/>
      <c r="O21" s="106"/>
      <c r="P21" s="107"/>
      <c r="Q21" s="151" t="str">
        <f>IFERROR(VLOOKUP(E21,作業用!$G$5:$I$31,3,FALSE),"")</f>
        <v/>
      </c>
      <c r="R21" s="151"/>
      <c r="S21" s="152"/>
      <c r="T21" s="140"/>
      <c r="U21" s="12"/>
      <c r="V21" s="21"/>
      <c r="W21" s="22" t="s">
        <v>106</v>
      </c>
      <c r="X21" s="61" t="str">
        <f>IFERROR(_xlfn.IFS(V21="00",U21,V21=10,U21,V21=20,U21,V21=30,U21+1,V21=40,U21+1,V21=50,U21+1),"")</f>
        <v/>
      </c>
      <c r="Y21" s="62" t="str">
        <f>IFERROR(_xlfn.IFS(V21="00",30,V21=10,40,V21=20,50,V21=30,"00",V21=40,10,V21=50,20),"")</f>
        <v/>
      </c>
      <c r="Z21" s="12"/>
      <c r="AA21" s="13"/>
      <c r="AB21" s="151" t="str">
        <f>IFERROR(IF(Q21*S21=0,"",Q21*S21),"")</f>
        <v/>
      </c>
      <c r="AC21" s="151"/>
      <c r="AD21" s="151"/>
      <c r="AE21" s="177" t="s">
        <v>16</v>
      </c>
      <c r="AF21" s="177"/>
      <c r="AG21" s="177"/>
      <c r="AH21" s="177"/>
      <c r="AI21" s="171" t="s">
        <v>17</v>
      </c>
      <c r="AJ21" s="171"/>
      <c r="AK21" s="171"/>
      <c r="AL21" s="171"/>
      <c r="AM21" s="171" t="s">
        <v>18</v>
      </c>
      <c r="AN21" s="171"/>
      <c r="AO21" s="171"/>
      <c r="AP21" s="171"/>
      <c r="AQ21" s="171"/>
      <c r="AR21" s="171"/>
      <c r="AS21" s="171"/>
      <c r="AT21" s="151">
        <v>1000</v>
      </c>
      <c r="AU21" s="151"/>
      <c r="AV21" s="171">
        <v>20</v>
      </c>
      <c r="AW21" s="105"/>
      <c r="AX21" s="67">
        <v>11</v>
      </c>
      <c r="AY21" s="22" t="s">
        <v>51</v>
      </c>
      <c r="AZ21" s="22" t="s">
        <v>106</v>
      </c>
      <c r="BA21" s="22" t="s">
        <v>108</v>
      </c>
      <c r="BB21" s="69" t="s">
        <v>105</v>
      </c>
      <c r="BC21" s="67">
        <v>13</v>
      </c>
      <c r="BD21" s="68" t="s">
        <v>52</v>
      </c>
      <c r="BE21" s="151">
        <f>IF(AT21*AV21=0,"",AT21*AV21)</f>
        <v>20000</v>
      </c>
      <c r="BF21" s="151"/>
      <c r="BG21" s="151"/>
      <c r="BH21" s="151"/>
    </row>
    <row r="22" spans="1:60" x14ac:dyDescent="0.45">
      <c r="A22" s="152"/>
      <c r="B22" s="152"/>
      <c r="C22" s="152"/>
      <c r="D22" s="152"/>
      <c r="E22" s="140"/>
      <c r="F22" s="141"/>
      <c r="G22" s="141"/>
      <c r="H22" s="105" t="str">
        <f>IFERROR(VLOOKUP(E22,作業用!$G$5:$I$31,2,FALSE),"")</f>
        <v/>
      </c>
      <c r="I22" s="106"/>
      <c r="J22" s="106"/>
      <c r="K22" s="106"/>
      <c r="L22" s="106"/>
      <c r="M22" s="106"/>
      <c r="N22" s="106"/>
      <c r="O22" s="106"/>
      <c r="P22" s="107"/>
      <c r="Q22" s="151" t="str">
        <f>IFERROR(VLOOKUP(E22,作業用!$G$5:$I$31,3,FALSE),"")</f>
        <v/>
      </c>
      <c r="R22" s="151"/>
      <c r="S22" s="152"/>
      <c r="T22" s="152"/>
      <c r="U22" s="12"/>
      <c r="V22" s="21"/>
      <c r="W22" s="22" t="s">
        <v>106</v>
      </c>
      <c r="X22" s="61" t="str">
        <f>IFERROR(_xlfn.IFS(V22="00",U22,V22=10,U22,V22=20,U22,V22=30,U22+1,V22=40,U22+1,V22=50,U22+1),"")</f>
        <v/>
      </c>
      <c r="Y22" s="62" t="str">
        <f>IFERROR(_xlfn.IFS(V22="00",30,V22=10,40,V22=20,50,V22=30,"00",V22=40,10,V22=50,20),"")</f>
        <v/>
      </c>
      <c r="Z22" s="12"/>
      <c r="AA22" s="13"/>
      <c r="AB22" s="151" t="str">
        <f t="shared" ref="AB22:AB27" si="0">IFERROR(IF(Q22*S22=0,"",Q22*S22),"")</f>
        <v/>
      </c>
      <c r="AC22" s="151"/>
      <c r="AD22" s="151"/>
      <c r="AE22" s="169" t="s">
        <v>60</v>
      </c>
      <c r="AF22" s="169"/>
      <c r="AG22" s="169"/>
      <c r="AH22" s="169"/>
      <c r="AI22" s="105" t="s">
        <v>61</v>
      </c>
      <c r="AJ22" s="106"/>
      <c r="AK22" s="106"/>
      <c r="AL22" s="107"/>
      <c r="AM22" s="105" t="s">
        <v>62</v>
      </c>
      <c r="AN22" s="106"/>
      <c r="AO22" s="106"/>
      <c r="AP22" s="106"/>
      <c r="AQ22" s="106"/>
      <c r="AR22" s="106"/>
      <c r="AS22" s="107"/>
      <c r="AT22" s="151">
        <v>2000</v>
      </c>
      <c r="AU22" s="151"/>
      <c r="AV22" s="170">
        <v>20</v>
      </c>
      <c r="AW22" s="105"/>
      <c r="AX22" s="67">
        <v>11</v>
      </c>
      <c r="AY22" s="22" t="s">
        <v>51</v>
      </c>
      <c r="AZ22" s="22" t="s">
        <v>106</v>
      </c>
      <c r="BA22" s="22" t="s">
        <v>108</v>
      </c>
      <c r="BB22" s="69" t="s">
        <v>105</v>
      </c>
      <c r="BC22" s="67">
        <v>13</v>
      </c>
      <c r="BD22" s="68" t="s">
        <v>52</v>
      </c>
      <c r="BE22" s="172">
        <f>IF(AT22*AV22=0,"",AT22*AV22)</f>
        <v>40000</v>
      </c>
      <c r="BF22" s="172"/>
      <c r="BG22" s="172"/>
      <c r="BH22" s="173"/>
    </row>
    <row r="23" spans="1:60" ht="18" customHeight="1" x14ac:dyDescent="0.45">
      <c r="A23" s="152"/>
      <c r="B23" s="152"/>
      <c r="C23" s="152"/>
      <c r="D23" s="152"/>
      <c r="E23" s="140"/>
      <c r="F23" s="141"/>
      <c r="G23" s="141"/>
      <c r="H23" s="105" t="str">
        <f>IFERROR(VLOOKUP(E23,作業用!$G$5:$I$31,2,FALSE),"")</f>
        <v/>
      </c>
      <c r="I23" s="106"/>
      <c r="J23" s="106"/>
      <c r="K23" s="106"/>
      <c r="L23" s="106"/>
      <c r="M23" s="106"/>
      <c r="N23" s="106"/>
      <c r="O23" s="106"/>
      <c r="P23" s="107"/>
      <c r="Q23" s="151" t="str">
        <f>IFERROR(VLOOKUP(E23,作業用!$G$5:$I$31,3,FALSE),"")</f>
        <v/>
      </c>
      <c r="R23" s="151"/>
      <c r="S23" s="152"/>
      <c r="T23" s="152"/>
      <c r="U23" s="12"/>
      <c r="V23" s="21"/>
      <c r="W23" s="22" t="s">
        <v>106</v>
      </c>
      <c r="X23" s="61" t="str">
        <f t="shared" ref="X23:X27" si="1">IFERROR(_xlfn.IFS(V23="00",U23,V23=10,U23,V23=20,U23,V23=30,U23+1,V23=40,U23+1,V23=50,U23+1),"")</f>
        <v/>
      </c>
      <c r="Y23" s="62" t="str">
        <f t="shared" ref="Y23:Y27" si="2">IFERROR(_xlfn.IFS(V23="00",30,V23=10,40,V23=20,50,V23=30,"00",V23=40,10,V23=50,20),"")</f>
        <v/>
      </c>
      <c r="Z23" s="12"/>
      <c r="AA23" s="13"/>
      <c r="AB23" s="151" t="str">
        <f t="shared" si="0"/>
        <v/>
      </c>
      <c r="AC23" s="151"/>
      <c r="AD23" s="151"/>
      <c r="AF23" s="102" t="s">
        <v>66</v>
      </c>
      <c r="AG23" s="102"/>
      <c r="AH23" s="97" t="s">
        <v>130</v>
      </c>
      <c r="AI23" s="97"/>
      <c r="AJ23" s="97"/>
      <c r="AK23" s="97"/>
      <c r="AL23" s="97"/>
      <c r="AM23" s="97"/>
      <c r="AN23" s="97"/>
      <c r="AO23" s="97"/>
      <c r="AP23" s="97"/>
      <c r="AQ23" s="97"/>
      <c r="AR23" s="97"/>
      <c r="AS23" s="97"/>
      <c r="AT23" s="97"/>
      <c r="AU23" s="97"/>
      <c r="AV23" s="97"/>
      <c r="AW23" s="97"/>
      <c r="AX23" s="97"/>
      <c r="AY23" s="97"/>
      <c r="AZ23" s="97"/>
      <c r="BA23" s="97"/>
      <c r="BB23" s="97"/>
      <c r="BC23" s="97"/>
      <c r="BD23" s="97"/>
      <c r="BE23" s="97"/>
      <c r="BF23" s="97"/>
      <c r="BG23" s="97"/>
      <c r="BH23" s="97"/>
    </row>
    <row r="24" spans="1:60" x14ac:dyDescent="0.45">
      <c r="A24" s="152"/>
      <c r="B24" s="152"/>
      <c r="C24" s="152"/>
      <c r="D24" s="152"/>
      <c r="E24" s="140"/>
      <c r="F24" s="141"/>
      <c r="G24" s="141"/>
      <c r="H24" s="105" t="str">
        <f>IFERROR(VLOOKUP(E24,作業用!$G$5:$I$31,2,FALSE),"")</f>
        <v/>
      </c>
      <c r="I24" s="106"/>
      <c r="J24" s="106"/>
      <c r="K24" s="106"/>
      <c r="L24" s="106"/>
      <c r="M24" s="106"/>
      <c r="N24" s="106"/>
      <c r="O24" s="106"/>
      <c r="P24" s="107"/>
      <c r="Q24" s="151" t="str">
        <f>IFERROR(VLOOKUP(E24,作業用!$G$5:$I$31,3,FALSE),"")</f>
        <v/>
      </c>
      <c r="R24" s="151"/>
      <c r="S24" s="152"/>
      <c r="T24" s="152"/>
      <c r="U24" s="12"/>
      <c r="V24" s="21"/>
      <c r="W24" s="22" t="s">
        <v>106</v>
      </c>
      <c r="X24" s="61" t="str">
        <f t="shared" si="1"/>
        <v/>
      </c>
      <c r="Y24" s="62" t="str">
        <f t="shared" si="2"/>
        <v/>
      </c>
      <c r="Z24" s="12"/>
      <c r="AA24" s="13"/>
      <c r="AB24" s="151" t="str">
        <f t="shared" si="0"/>
        <v/>
      </c>
      <c r="AC24" s="151"/>
      <c r="AD24" s="151"/>
      <c r="AF24" s="103"/>
      <c r="AG24" s="103"/>
      <c r="AH24" s="98"/>
      <c r="AI24" s="98"/>
      <c r="AJ24" s="98"/>
      <c r="AK24" s="98"/>
      <c r="AL24" s="98"/>
      <c r="AM24" s="98"/>
      <c r="AN24" s="98"/>
      <c r="AO24" s="98"/>
      <c r="AP24" s="98"/>
      <c r="AQ24" s="98"/>
      <c r="AR24" s="98"/>
      <c r="AS24" s="98"/>
      <c r="AT24" s="98"/>
      <c r="AU24" s="98"/>
      <c r="AV24" s="98"/>
      <c r="AW24" s="98"/>
      <c r="AX24" s="98"/>
      <c r="AY24" s="98"/>
      <c r="AZ24" s="98"/>
      <c r="BA24" s="98"/>
      <c r="BB24" s="98"/>
      <c r="BC24" s="98"/>
      <c r="BD24" s="98"/>
      <c r="BE24" s="98"/>
      <c r="BF24" s="98"/>
      <c r="BG24" s="98"/>
      <c r="BH24" s="98"/>
    </row>
    <row r="25" spans="1:60" x14ac:dyDescent="0.45">
      <c r="A25" s="152"/>
      <c r="B25" s="152"/>
      <c r="C25" s="152"/>
      <c r="D25" s="152"/>
      <c r="E25" s="140"/>
      <c r="F25" s="141"/>
      <c r="G25" s="141"/>
      <c r="H25" s="105" t="str">
        <f>IFERROR(VLOOKUP(E25,作業用!$G$5:$I$31,2,FALSE),"")</f>
        <v/>
      </c>
      <c r="I25" s="106"/>
      <c r="J25" s="106"/>
      <c r="K25" s="106"/>
      <c r="L25" s="106"/>
      <c r="M25" s="106"/>
      <c r="N25" s="106"/>
      <c r="O25" s="106"/>
      <c r="P25" s="107"/>
      <c r="Q25" s="151" t="str">
        <f>IFERROR(VLOOKUP(E25,作業用!$G$5:$I$31,3,FALSE),"")</f>
        <v/>
      </c>
      <c r="R25" s="151"/>
      <c r="S25" s="152"/>
      <c r="T25" s="152"/>
      <c r="U25" s="12"/>
      <c r="V25" s="21"/>
      <c r="W25" s="22" t="s">
        <v>106</v>
      </c>
      <c r="X25" s="61" t="str">
        <f t="shared" si="1"/>
        <v/>
      </c>
      <c r="Y25" s="62" t="str">
        <f t="shared" si="2"/>
        <v/>
      </c>
      <c r="Z25" s="12"/>
      <c r="AA25" s="13"/>
      <c r="AB25" s="151" t="str">
        <f t="shared" si="0"/>
        <v/>
      </c>
      <c r="AC25" s="151"/>
      <c r="AD25" s="151"/>
      <c r="AF25" s="103"/>
      <c r="AG25" s="103"/>
      <c r="AH25" s="98"/>
      <c r="AI25" s="98"/>
      <c r="AJ25" s="98"/>
      <c r="AK25" s="98"/>
      <c r="AL25" s="98"/>
      <c r="AM25" s="98"/>
      <c r="AN25" s="98"/>
      <c r="AO25" s="98"/>
      <c r="AP25" s="98"/>
      <c r="AQ25" s="98"/>
      <c r="AR25" s="98"/>
      <c r="AS25" s="98"/>
      <c r="AT25" s="98"/>
      <c r="AU25" s="98"/>
      <c r="AV25" s="98"/>
      <c r="AW25" s="98"/>
      <c r="AX25" s="98"/>
      <c r="AY25" s="98"/>
      <c r="AZ25" s="98"/>
      <c r="BA25" s="98"/>
      <c r="BB25" s="98"/>
      <c r="BC25" s="98"/>
      <c r="BD25" s="98"/>
      <c r="BE25" s="98"/>
      <c r="BF25" s="98"/>
      <c r="BG25" s="98"/>
      <c r="BH25" s="98"/>
    </row>
    <row r="26" spans="1:60" ht="18" customHeight="1" x14ac:dyDescent="0.45">
      <c r="A26" s="152"/>
      <c r="B26" s="152"/>
      <c r="C26" s="152"/>
      <c r="D26" s="152"/>
      <c r="E26" s="140"/>
      <c r="F26" s="141"/>
      <c r="G26" s="141"/>
      <c r="H26" s="105" t="str">
        <f>IFERROR(VLOOKUP(E26,作業用!$G$5:$I$31,2,FALSE),"")</f>
        <v/>
      </c>
      <c r="I26" s="106"/>
      <c r="J26" s="106"/>
      <c r="K26" s="106"/>
      <c r="L26" s="106"/>
      <c r="M26" s="106"/>
      <c r="N26" s="106"/>
      <c r="O26" s="106"/>
      <c r="P26" s="107"/>
      <c r="Q26" s="151" t="str">
        <f>IFERROR(VLOOKUP(E26,作業用!$G$5:$I$31,3,FALSE),"")</f>
        <v/>
      </c>
      <c r="R26" s="151"/>
      <c r="S26" s="152"/>
      <c r="T26" s="152"/>
      <c r="U26" s="12"/>
      <c r="V26" s="21"/>
      <c r="W26" s="22" t="s">
        <v>106</v>
      </c>
      <c r="X26" s="61" t="str">
        <f t="shared" si="1"/>
        <v/>
      </c>
      <c r="Y26" s="62" t="str">
        <f t="shared" si="2"/>
        <v/>
      </c>
      <c r="Z26" s="12"/>
      <c r="AA26" s="13"/>
      <c r="AB26" s="151" t="str">
        <f t="shared" si="0"/>
        <v/>
      </c>
      <c r="AC26" s="151"/>
      <c r="AD26" s="151"/>
      <c r="AF26" s="103"/>
      <c r="AG26" s="103"/>
      <c r="AH26" s="98"/>
      <c r="AI26" s="98"/>
      <c r="AJ26" s="98"/>
      <c r="AK26" s="98"/>
      <c r="AL26" s="98"/>
      <c r="AM26" s="98"/>
      <c r="AN26" s="98"/>
      <c r="AO26" s="98"/>
      <c r="AP26" s="98"/>
      <c r="AQ26" s="98"/>
      <c r="AR26" s="98"/>
      <c r="AS26" s="98"/>
      <c r="AT26" s="98"/>
      <c r="AU26" s="98"/>
      <c r="AV26" s="98"/>
      <c r="AW26" s="98"/>
      <c r="AX26" s="98"/>
      <c r="AY26" s="98"/>
      <c r="AZ26" s="98"/>
      <c r="BA26" s="98"/>
      <c r="BB26" s="98"/>
      <c r="BC26" s="98"/>
      <c r="BD26" s="98"/>
      <c r="BE26" s="98"/>
      <c r="BF26" s="98"/>
      <c r="BG26" s="98"/>
      <c r="BH26" s="98"/>
    </row>
    <row r="27" spans="1:60" x14ac:dyDescent="0.45">
      <c r="A27" s="152"/>
      <c r="B27" s="152"/>
      <c r="C27" s="152"/>
      <c r="D27" s="152"/>
      <c r="E27" s="140"/>
      <c r="F27" s="141"/>
      <c r="G27" s="141"/>
      <c r="H27" s="105" t="str">
        <f>IFERROR(VLOOKUP(E27,作業用!$G$5:$I$31,2,FALSE),"")</f>
        <v/>
      </c>
      <c r="I27" s="106"/>
      <c r="J27" s="106"/>
      <c r="K27" s="106"/>
      <c r="L27" s="106"/>
      <c r="M27" s="106"/>
      <c r="N27" s="106"/>
      <c r="O27" s="106"/>
      <c r="P27" s="107"/>
      <c r="Q27" s="151" t="str">
        <f>IFERROR(VLOOKUP(E27,作業用!$G$5:$I$31,3,FALSE),"")</f>
        <v/>
      </c>
      <c r="R27" s="151"/>
      <c r="S27" s="152"/>
      <c r="T27" s="152"/>
      <c r="U27" s="12"/>
      <c r="V27" s="21"/>
      <c r="W27" s="22" t="s">
        <v>106</v>
      </c>
      <c r="X27" s="61" t="str">
        <f t="shared" si="1"/>
        <v/>
      </c>
      <c r="Y27" s="62" t="str">
        <f t="shared" si="2"/>
        <v/>
      </c>
      <c r="Z27" s="12"/>
      <c r="AA27" s="13"/>
      <c r="AB27" s="151" t="str">
        <f t="shared" si="0"/>
        <v/>
      </c>
      <c r="AC27" s="151"/>
      <c r="AD27" s="151"/>
      <c r="AF27" s="103"/>
      <c r="AG27" s="103"/>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row>
    <row r="28" spans="1:60" x14ac:dyDescent="0.45">
      <c r="A28" s="158"/>
      <c r="B28" s="158"/>
      <c r="C28" s="158"/>
      <c r="D28" s="158"/>
      <c r="E28" s="148"/>
      <c r="F28" s="149"/>
      <c r="G28" s="150"/>
      <c r="H28" s="148"/>
      <c r="I28" s="149"/>
      <c r="J28" s="149"/>
      <c r="K28" s="149"/>
      <c r="L28" s="149"/>
      <c r="M28" s="149"/>
      <c r="N28" s="149"/>
      <c r="O28" s="149"/>
      <c r="P28" s="150"/>
      <c r="Q28" s="157"/>
      <c r="R28" s="157"/>
      <c r="S28" s="156"/>
      <c r="T28" s="156"/>
      <c r="U28" s="26"/>
      <c r="V28" s="27"/>
      <c r="W28" s="89" t="s">
        <v>106</v>
      </c>
      <c r="X28" s="90" t="str">
        <f t="shared" ref="X28:X29" si="3">IFERROR(_xlfn.IFS(V28="00",U28,V28=10,U28,V28=20,U28,V28=30,U28+1,V28=40,U28+1,V28=50,U28+1),"")</f>
        <v/>
      </c>
      <c r="Y28" s="91" t="str">
        <f t="shared" ref="Y28:Y29" si="4">IFERROR(_xlfn.IFS(V28="00",30,V28=10,40,V28=20,50,V28=30,"00",V28=40,10,V28=50,20),"")</f>
        <v/>
      </c>
      <c r="Z28" s="26"/>
      <c r="AA28" s="28"/>
      <c r="AB28" s="157" t="str">
        <f t="shared" ref="AB28:AB29" si="5">IF(Q28*S28=0,"",Q28*S28)</f>
        <v/>
      </c>
      <c r="AC28" s="157"/>
      <c r="AD28" s="157"/>
      <c r="AF28" s="103"/>
      <c r="AG28" s="103"/>
      <c r="AH28" s="98"/>
      <c r="AI28" s="98"/>
      <c r="AJ28" s="98"/>
      <c r="AK28" s="98"/>
      <c r="AL28" s="98"/>
      <c r="AM28" s="98"/>
      <c r="AN28" s="98"/>
      <c r="AO28" s="98"/>
      <c r="AP28" s="98"/>
      <c r="AQ28" s="98"/>
      <c r="AR28" s="98"/>
      <c r="AS28" s="98"/>
      <c r="AT28" s="98"/>
      <c r="AU28" s="98"/>
      <c r="AV28" s="98"/>
      <c r="AW28" s="98"/>
      <c r="AX28" s="98"/>
      <c r="AY28" s="98"/>
      <c r="AZ28" s="98"/>
      <c r="BA28" s="98"/>
      <c r="BB28" s="98"/>
      <c r="BC28" s="98"/>
      <c r="BD28" s="98"/>
      <c r="BE28" s="98"/>
      <c r="BF28" s="98"/>
      <c r="BG28" s="98"/>
      <c r="BH28" s="98"/>
    </row>
    <row r="29" spans="1:60" x14ac:dyDescent="0.45">
      <c r="A29" s="158"/>
      <c r="B29" s="158"/>
      <c r="C29" s="158"/>
      <c r="D29" s="158"/>
      <c r="E29" s="148"/>
      <c r="F29" s="149"/>
      <c r="G29" s="150"/>
      <c r="H29" s="148"/>
      <c r="I29" s="149"/>
      <c r="J29" s="149"/>
      <c r="K29" s="149"/>
      <c r="L29" s="149"/>
      <c r="M29" s="149"/>
      <c r="N29" s="149"/>
      <c r="O29" s="149"/>
      <c r="P29" s="150"/>
      <c r="Q29" s="157"/>
      <c r="R29" s="157"/>
      <c r="S29" s="156"/>
      <c r="T29" s="156"/>
      <c r="U29" s="26"/>
      <c r="V29" s="27"/>
      <c r="W29" s="89" t="s">
        <v>106</v>
      </c>
      <c r="X29" s="90" t="str">
        <f t="shared" si="3"/>
        <v/>
      </c>
      <c r="Y29" s="91" t="str">
        <f t="shared" si="4"/>
        <v/>
      </c>
      <c r="Z29" s="26"/>
      <c r="AA29" s="28"/>
      <c r="AB29" s="157" t="str">
        <f t="shared" si="5"/>
        <v/>
      </c>
      <c r="AC29" s="157"/>
      <c r="AD29" s="157"/>
      <c r="AH29" s="98"/>
      <c r="AI29" s="98"/>
      <c r="AJ29" s="98"/>
      <c r="AK29" s="98"/>
      <c r="AL29" s="98"/>
      <c r="AM29" s="98"/>
      <c r="AN29" s="98"/>
      <c r="AO29" s="98"/>
      <c r="AP29" s="98"/>
      <c r="AQ29" s="98"/>
      <c r="AR29" s="98"/>
      <c r="AS29" s="98"/>
      <c r="AT29" s="98"/>
      <c r="AU29" s="98"/>
      <c r="AV29" s="98"/>
      <c r="AW29" s="98"/>
      <c r="AX29" s="98"/>
      <c r="AY29" s="98"/>
      <c r="AZ29" s="98"/>
      <c r="BA29" s="98"/>
      <c r="BB29" s="98"/>
      <c r="BC29" s="98"/>
      <c r="BD29" s="98"/>
      <c r="BE29" s="98"/>
      <c r="BF29" s="98"/>
      <c r="BG29" s="98"/>
      <c r="BH29" s="98"/>
    </row>
    <row r="30" spans="1:60" ht="18" customHeight="1" x14ac:dyDescent="0.55000000000000004">
      <c r="A30" s="41"/>
      <c r="B30" s="42" t="s">
        <v>129</v>
      </c>
      <c r="C30" s="43" t="s">
        <v>131</v>
      </c>
      <c r="D30" s="44"/>
      <c r="E30" s="45"/>
      <c r="F30" s="45"/>
      <c r="G30" s="45"/>
      <c r="H30" s="45"/>
      <c r="I30" s="45"/>
      <c r="J30" s="45"/>
      <c r="K30" s="45"/>
      <c r="L30" s="45"/>
      <c r="M30" s="45"/>
      <c r="N30" s="45"/>
      <c r="O30" s="45"/>
      <c r="P30" s="45"/>
      <c r="Q30" s="159" t="s">
        <v>19</v>
      </c>
      <c r="R30" s="159"/>
      <c r="S30" s="162" t="str">
        <f>IF(SUM(S21:T29)=0,"",SUM(S21:T29))</f>
        <v/>
      </c>
      <c r="T30" s="162"/>
      <c r="U30" s="45"/>
      <c r="V30" s="45"/>
      <c r="W30" s="45"/>
      <c r="X30" s="45"/>
      <c r="Y30" s="45"/>
      <c r="Z30" s="159" t="s">
        <v>13</v>
      </c>
      <c r="AA30" s="159"/>
      <c r="AB30" s="160" t="str">
        <f>IF(SUM(AB21:AD29)=0,"",SUM(AB21:AD29))</f>
        <v/>
      </c>
      <c r="AC30" s="160"/>
      <c r="AD30" s="160"/>
      <c r="AH30" s="98"/>
      <c r="AI30" s="98"/>
      <c r="AJ30" s="98"/>
      <c r="AK30" s="98"/>
      <c r="AL30" s="98"/>
      <c r="AM30" s="98"/>
      <c r="AN30" s="98"/>
      <c r="AO30" s="98"/>
      <c r="AP30" s="98"/>
      <c r="AQ30" s="98"/>
      <c r="AR30" s="98"/>
      <c r="AS30" s="98"/>
      <c r="AT30" s="98"/>
      <c r="AU30" s="98"/>
      <c r="AV30" s="98"/>
      <c r="AW30" s="98"/>
      <c r="AX30" s="98"/>
      <c r="AY30" s="98"/>
      <c r="AZ30" s="98"/>
      <c r="BA30" s="98"/>
      <c r="BB30" s="98"/>
      <c r="BC30" s="98"/>
      <c r="BD30" s="98"/>
      <c r="BE30" s="98"/>
      <c r="BF30" s="98"/>
      <c r="BG30" s="98"/>
      <c r="BH30" s="98"/>
    </row>
    <row r="31" spans="1:60" ht="12.45" customHeight="1" x14ac:dyDescent="0.55000000000000004">
      <c r="A31" s="46" t="s">
        <v>128</v>
      </c>
      <c r="B31" s="47"/>
      <c r="C31" s="47"/>
      <c r="D31" s="48"/>
      <c r="E31" s="48"/>
      <c r="F31" s="48"/>
      <c r="G31" s="48"/>
      <c r="H31" s="48"/>
      <c r="I31" s="48"/>
      <c r="J31" s="48"/>
      <c r="K31" s="48"/>
      <c r="L31" s="48"/>
      <c r="M31" s="48"/>
      <c r="N31" s="48"/>
      <c r="O31" s="48"/>
      <c r="P31" s="48"/>
      <c r="Q31" s="49"/>
      <c r="R31" s="49"/>
      <c r="S31" s="50"/>
      <c r="T31" s="50"/>
      <c r="U31" s="48"/>
      <c r="V31" s="48"/>
      <c r="W31" s="48"/>
      <c r="X31" s="48"/>
      <c r="Y31" s="48"/>
      <c r="Z31" s="49"/>
      <c r="AA31" s="49"/>
      <c r="AB31" s="25"/>
      <c r="AC31" s="25"/>
      <c r="AD31" s="25"/>
      <c r="AH31" s="97" t="s">
        <v>132</v>
      </c>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row>
    <row r="32" spans="1:60" ht="18" customHeight="1" x14ac:dyDescent="0.45">
      <c r="A32" s="163"/>
      <c r="B32" s="163"/>
      <c r="C32" s="163"/>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row>
    <row r="33" spans="1:60" ht="18" customHeight="1" x14ac:dyDescent="0.45">
      <c r="A33" s="163"/>
      <c r="B33" s="163"/>
      <c r="C33" s="163"/>
      <c r="D33" s="163"/>
      <c r="E33" s="163"/>
      <c r="F33" s="163"/>
      <c r="G33" s="163"/>
      <c r="H33" s="163"/>
      <c r="I33" s="163"/>
      <c r="J33" s="163"/>
      <c r="K33" s="163"/>
      <c r="L33" s="163"/>
      <c r="M33" s="163"/>
      <c r="N33" s="163"/>
      <c r="O33" s="163"/>
      <c r="P33" s="163"/>
      <c r="Q33" s="163"/>
      <c r="R33" s="163"/>
      <c r="S33" s="163"/>
      <c r="T33" s="163"/>
      <c r="U33" s="163"/>
      <c r="V33" s="163"/>
      <c r="W33" s="163"/>
      <c r="X33" s="163"/>
      <c r="Y33" s="163"/>
      <c r="Z33" s="163"/>
      <c r="AA33" s="163"/>
      <c r="AB33" s="163"/>
      <c r="AC33" s="163"/>
      <c r="AD33" s="163"/>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98"/>
      <c r="BH33" s="98"/>
    </row>
    <row r="34" spans="1:60" ht="7.95" customHeight="1" x14ac:dyDescent="0.45">
      <c r="A34" s="51"/>
      <c r="B34" s="52"/>
      <c r="C34" s="51"/>
      <c r="D34" s="52"/>
      <c r="E34" s="52"/>
      <c r="F34" s="52"/>
      <c r="G34" s="52"/>
      <c r="H34" s="52"/>
      <c r="I34" s="52"/>
      <c r="J34" s="52"/>
      <c r="K34" s="52"/>
      <c r="L34" s="52"/>
      <c r="M34" s="52"/>
      <c r="N34" s="52"/>
      <c r="O34" s="52"/>
      <c r="P34" s="52"/>
      <c r="Q34" s="52"/>
      <c r="R34" s="52"/>
      <c r="S34" s="52"/>
      <c r="T34" s="51"/>
      <c r="U34" s="51"/>
      <c r="V34" s="51"/>
      <c r="W34" s="51"/>
      <c r="X34" s="51"/>
      <c r="Y34" s="51"/>
      <c r="Z34" s="51"/>
      <c r="AA34" s="51"/>
      <c r="AB34" s="51"/>
      <c r="AC34" s="51"/>
      <c r="AD34" s="51"/>
      <c r="AH34" s="98"/>
      <c r="AI34" s="98"/>
      <c r="AJ34" s="98"/>
      <c r="AK34" s="98"/>
      <c r="AL34" s="98"/>
      <c r="AM34" s="98"/>
      <c r="AN34" s="98"/>
      <c r="AO34" s="98"/>
      <c r="AP34" s="98"/>
      <c r="AQ34" s="98"/>
      <c r="AR34" s="98"/>
      <c r="AS34" s="98"/>
      <c r="AT34" s="98"/>
      <c r="AU34" s="98"/>
      <c r="AV34" s="98"/>
      <c r="AW34" s="98"/>
      <c r="AX34" s="98"/>
      <c r="AY34" s="98"/>
      <c r="AZ34" s="98"/>
      <c r="BA34" s="98"/>
      <c r="BB34" s="98"/>
      <c r="BC34" s="98"/>
      <c r="BD34" s="98"/>
      <c r="BE34" s="98"/>
      <c r="BF34" s="98"/>
      <c r="BG34" s="98"/>
      <c r="BH34" s="98"/>
    </row>
    <row r="35" spans="1:60" ht="22.2" customHeight="1" x14ac:dyDescent="0.45">
      <c r="A35" s="129" t="s">
        <v>112</v>
      </c>
      <c r="B35" s="129"/>
      <c r="C35" s="59"/>
      <c r="D35" s="37" t="s">
        <v>109</v>
      </c>
      <c r="E35" s="59"/>
      <c r="F35" s="39" t="s">
        <v>110</v>
      </c>
      <c r="G35" s="60"/>
      <c r="H35" s="39" t="s">
        <v>113</v>
      </c>
      <c r="T35" s="40"/>
      <c r="U35" s="40"/>
      <c r="V35" s="161" t="s">
        <v>120</v>
      </c>
      <c r="W35" s="161"/>
      <c r="X35" s="161"/>
      <c r="Y35" s="161"/>
      <c r="Z35" s="161"/>
      <c r="AA35" s="161"/>
      <c r="AB35" s="161"/>
      <c r="AC35" s="161"/>
      <c r="AD35" s="161"/>
      <c r="AH35" s="98"/>
      <c r="AI35" s="98"/>
      <c r="AJ35" s="98"/>
      <c r="AK35" s="98"/>
      <c r="AL35" s="98"/>
      <c r="AM35" s="98"/>
      <c r="AN35" s="98"/>
      <c r="AO35" s="98"/>
      <c r="AP35" s="98"/>
      <c r="AQ35" s="98"/>
      <c r="AR35" s="98"/>
      <c r="AS35" s="98"/>
      <c r="AT35" s="98"/>
      <c r="AU35" s="98"/>
      <c r="AV35" s="98"/>
      <c r="AW35" s="98"/>
      <c r="AX35" s="98"/>
      <c r="AY35" s="98"/>
      <c r="AZ35" s="98"/>
      <c r="BA35" s="98"/>
      <c r="BB35" s="98"/>
      <c r="BC35" s="98"/>
      <c r="BD35" s="98"/>
      <c r="BE35" s="98"/>
      <c r="BF35" s="98"/>
      <c r="BG35" s="98"/>
      <c r="BH35" s="98"/>
    </row>
    <row r="36" spans="1:60" x14ac:dyDescent="0.45">
      <c r="A36" s="153" t="s">
        <v>122</v>
      </c>
      <c r="B36" s="153"/>
      <c r="C36" s="153"/>
      <c r="D36" s="153"/>
      <c r="E36" s="145" t="s">
        <v>6</v>
      </c>
      <c r="F36" s="146"/>
      <c r="G36" s="147"/>
      <c r="H36" s="145" t="s">
        <v>7</v>
      </c>
      <c r="I36" s="146"/>
      <c r="J36" s="146"/>
      <c r="K36" s="146"/>
      <c r="L36" s="146"/>
      <c r="M36" s="146"/>
      <c r="N36" s="146"/>
      <c r="O36" s="146"/>
      <c r="P36" s="147"/>
      <c r="Q36" s="153" t="s">
        <v>8</v>
      </c>
      <c r="R36" s="153"/>
      <c r="S36" s="153" t="s">
        <v>9</v>
      </c>
      <c r="T36" s="153"/>
      <c r="U36" s="145" t="s">
        <v>10</v>
      </c>
      <c r="V36" s="146"/>
      <c r="W36" s="146"/>
      <c r="X36" s="146"/>
      <c r="Y36" s="147"/>
      <c r="Z36" s="153" t="s">
        <v>11</v>
      </c>
      <c r="AA36" s="153"/>
      <c r="AB36" s="153" t="s">
        <v>12</v>
      </c>
      <c r="AC36" s="153"/>
      <c r="AD36" s="153"/>
      <c r="AH36" s="98"/>
      <c r="AI36" s="98"/>
      <c r="AJ36" s="98"/>
      <c r="AK36" s="98"/>
      <c r="AL36" s="98"/>
      <c r="AM36" s="98"/>
      <c r="AN36" s="98"/>
      <c r="AO36" s="98"/>
      <c r="AP36" s="98"/>
      <c r="AQ36" s="98"/>
      <c r="AR36" s="98"/>
      <c r="AS36" s="98"/>
      <c r="AT36" s="98"/>
      <c r="AU36" s="98"/>
      <c r="AV36" s="98"/>
      <c r="AW36" s="98"/>
      <c r="AX36" s="98"/>
      <c r="AY36" s="98"/>
      <c r="AZ36" s="98"/>
      <c r="BA36" s="98"/>
      <c r="BB36" s="98"/>
      <c r="BC36" s="98"/>
      <c r="BD36" s="98"/>
      <c r="BE36" s="98"/>
      <c r="BF36" s="98"/>
      <c r="BG36" s="98"/>
      <c r="BH36" s="98"/>
    </row>
    <row r="37" spans="1:60" x14ac:dyDescent="0.45">
      <c r="A37" s="152"/>
      <c r="B37" s="152"/>
      <c r="C37" s="152"/>
      <c r="D37" s="152"/>
      <c r="E37" s="140"/>
      <c r="F37" s="141"/>
      <c r="G37" s="141"/>
      <c r="H37" s="105" t="str">
        <f>IFERROR(VLOOKUP(E37,作業用!$G$5:$I$31,2,FALSE),"")</f>
        <v/>
      </c>
      <c r="I37" s="106"/>
      <c r="J37" s="106"/>
      <c r="K37" s="106"/>
      <c r="L37" s="106"/>
      <c r="M37" s="106"/>
      <c r="N37" s="106"/>
      <c r="O37" s="106"/>
      <c r="P37" s="107"/>
      <c r="Q37" s="151" t="str">
        <f>IFERROR(VLOOKUP(E37,作業用!$G$5:$I$31,3,FALSE),"")</f>
        <v/>
      </c>
      <c r="R37" s="151"/>
      <c r="S37" s="152"/>
      <c r="T37" s="152"/>
      <c r="U37" s="12"/>
      <c r="V37" s="21"/>
      <c r="W37" s="22" t="s">
        <v>106</v>
      </c>
      <c r="X37" s="61" t="str">
        <f>IFERROR(_xlfn.IFS(V37="00",U37,V37=10,U37,V37=20,U37,V37=30,U37+1,V37=40,U37+1,V37=50,U37+1),"")</f>
        <v/>
      </c>
      <c r="Y37" s="62" t="str">
        <f>IFERROR(_xlfn.IFS(V37="00",30,V37=10,40,V37=20,50,V37=30,"00",V37=40,10,V37=50,20),"")</f>
        <v/>
      </c>
      <c r="Z37" s="12"/>
      <c r="AA37" s="13"/>
      <c r="AB37" s="151" t="str">
        <f t="shared" ref="AB37:AB43" si="6">IFERROR(IF(Q37*S37=0,"",Q37*S37),"")</f>
        <v/>
      </c>
      <c r="AC37" s="151"/>
      <c r="AD37" s="151"/>
      <c r="AH37" s="98"/>
      <c r="AI37" s="98"/>
      <c r="AJ37" s="98"/>
      <c r="AK37" s="98"/>
      <c r="AL37" s="98"/>
      <c r="AM37" s="98"/>
      <c r="AN37" s="98"/>
      <c r="AO37" s="98"/>
      <c r="AP37" s="98"/>
      <c r="AQ37" s="98"/>
      <c r="AR37" s="98"/>
      <c r="AS37" s="98"/>
      <c r="AT37" s="98"/>
      <c r="AU37" s="98"/>
      <c r="AV37" s="98"/>
      <c r="AW37" s="98"/>
      <c r="AX37" s="98"/>
      <c r="AY37" s="98"/>
      <c r="AZ37" s="98"/>
      <c r="BA37" s="98"/>
      <c r="BB37" s="98"/>
      <c r="BC37" s="98"/>
      <c r="BD37" s="98"/>
      <c r="BE37" s="98"/>
      <c r="BF37" s="98"/>
      <c r="BG37" s="98"/>
      <c r="BH37" s="98"/>
    </row>
    <row r="38" spans="1:60" x14ac:dyDescent="0.45">
      <c r="A38" s="152"/>
      <c r="B38" s="152"/>
      <c r="C38" s="152"/>
      <c r="D38" s="152"/>
      <c r="E38" s="140"/>
      <c r="F38" s="141"/>
      <c r="G38" s="141"/>
      <c r="H38" s="105" t="str">
        <f>IFERROR(VLOOKUP(E38,作業用!$G$5:$I$31,2,FALSE),"")</f>
        <v/>
      </c>
      <c r="I38" s="106"/>
      <c r="J38" s="106"/>
      <c r="K38" s="106"/>
      <c r="L38" s="106"/>
      <c r="M38" s="106"/>
      <c r="N38" s="106"/>
      <c r="O38" s="106"/>
      <c r="P38" s="107"/>
      <c r="Q38" s="151" t="str">
        <f>IFERROR(VLOOKUP(E38,作業用!$G$5:$I$31,3,FALSE),"")</f>
        <v/>
      </c>
      <c r="R38" s="151"/>
      <c r="S38" s="152"/>
      <c r="T38" s="152"/>
      <c r="U38" s="12"/>
      <c r="V38" s="21"/>
      <c r="W38" s="22" t="s">
        <v>106</v>
      </c>
      <c r="X38" s="61" t="str">
        <f t="shared" ref="X38:X43" si="7">IFERROR(_xlfn.IFS(V38="00",U38,V38=10,U38,V38=20,U38,V38=30,U38+1,V38=40,U38+1,V38=50,U38+1),"")</f>
        <v/>
      </c>
      <c r="Y38" s="62" t="str">
        <f t="shared" ref="Y38:Y43" si="8">IFERROR(_xlfn.IFS(V38="00",30,V38=10,40,V38=20,50,V38=30,"00",V38=40,10,V38=50,20),"")</f>
        <v/>
      </c>
      <c r="Z38" s="12"/>
      <c r="AA38" s="13"/>
      <c r="AB38" s="151" t="str">
        <f t="shared" si="6"/>
        <v/>
      </c>
      <c r="AC38" s="151"/>
      <c r="AD38" s="151"/>
      <c r="AH38" s="98"/>
      <c r="AI38" s="98"/>
      <c r="AJ38" s="98"/>
      <c r="AK38" s="98"/>
      <c r="AL38" s="98"/>
      <c r="AM38" s="98"/>
      <c r="AN38" s="98"/>
      <c r="AO38" s="98"/>
      <c r="AP38" s="98"/>
      <c r="AQ38" s="98"/>
      <c r="AR38" s="98"/>
      <c r="AS38" s="98"/>
      <c r="AT38" s="98"/>
      <c r="AU38" s="98"/>
      <c r="AV38" s="98"/>
      <c r="AW38" s="98"/>
      <c r="AX38" s="98"/>
      <c r="AY38" s="98"/>
      <c r="AZ38" s="98"/>
      <c r="BA38" s="98"/>
      <c r="BB38" s="98"/>
      <c r="BC38" s="98"/>
      <c r="BD38" s="98"/>
      <c r="BE38" s="98"/>
      <c r="BF38" s="98"/>
      <c r="BG38" s="98"/>
      <c r="BH38" s="98"/>
    </row>
    <row r="39" spans="1:60" x14ac:dyDescent="0.45">
      <c r="A39" s="152"/>
      <c r="B39" s="152"/>
      <c r="C39" s="152"/>
      <c r="D39" s="152"/>
      <c r="E39" s="140"/>
      <c r="F39" s="141"/>
      <c r="G39" s="141"/>
      <c r="H39" s="105" t="str">
        <f>IFERROR(VLOOKUP(E39,作業用!$G$5:$I$31,2,FALSE),"")</f>
        <v/>
      </c>
      <c r="I39" s="106"/>
      <c r="J39" s="106"/>
      <c r="K39" s="106"/>
      <c r="L39" s="106"/>
      <c r="M39" s="106"/>
      <c r="N39" s="106"/>
      <c r="O39" s="106"/>
      <c r="P39" s="107"/>
      <c r="Q39" s="151" t="str">
        <f>IFERROR(VLOOKUP(E39,作業用!$G$5:$I$31,3,FALSE),"")</f>
        <v/>
      </c>
      <c r="R39" s="151"/>
      <c r="S39" s="152"/>
      <c r="T39" s="152"/>
      <c r="U39" s="12"/>
      <c r="V39" s="21"/>
      <c r="W39" s="22" t="s">
        <v>106</v>
      </c>
      <c r="X39" s="61" t="str">
        <f t="shared" si="7"/>
        <v/>
      </c>
      <c r="Y39" s="62" t="str">
        <f t="shared" si="8"/>
        <v/>
      </c>
      <c r="Z39" s="12"/>
      <c r="AA39" s="13"/>
      <c r="AB39" s="151" t="str">
        <f t="shared" si="6"/>
        <v/>
      </c>
      <c r="AC39" s="151"/>
      <c r="AD39" s="151"/>
    </row>
    <row r="40" spans="1:60" x14ac:dyDescent="0.45">
      <c r="A40" s="152"/>
      <c r="B40" s="152"/>
      <c r="C40" s="152"/>
      <c r="D40" s="152"/>
      <c r="E40" s="140"/>
      <c r="F40" s="141"/>
      <c r="G40" s="141"/>
      <c r="H40" s="105" t="str">
        <f>IFERROR(VLOOKUP(E40,作業用!$G$5:$I$31,2,FALSE),"")</f>
        <v/>
      </c>
      <c r="I40" s="106"/>
      <c r="J40" s="106"/>
      <c r="K40" s="106"/>
      <c r="L40" s="106"/>
      <c r="M40" s="106"/>
      <c r="N40" s="106"/>
      <c r="O40" s="106"/>
      <c r="P40" s="107"/>
      <c r="Q40" s="151" t="str">
        <f>IFERROR(VLOOKUP(E40,作業用!$G$5:$I$31,3,FALSE),"")</f>
        <v/>
      </c>
      <c r="R40" s="151"/>
      <c r="S40" s="152"/>
      <c r="T40" s="152"/>
      <c r="U40" s="12"/>
      <c r="V40" s="21"/>
      <c r="W40" s="22" t="s">
        <v>106</v>
      </c>
      <c r="X40" s="61" t="str">
        <f t="shared" si="7"/>
        <v/>
      </c>
      <c r="Y40" s="62" t="str">
        <f t="shared" si="8"/>
        <v/>
      </c>
      <c r="Z40" s="12"/>
      <c r="AA40" s="13"/>
      <c r="AB40" s="151" t="str">
        <f t="shared" si="6"/>
        <v/>
      </c>
      <c r="AC40" s="151"/>
      <c r="AD40" s="151"/>
    </row>
    <row r="41" spans="1:60" x14ac:dyDescent="0.45">
      <c r="A41" s="152"/>
      <c r="B41" s="152"/>
      <c r="C41" s="152"/>
      <c r="D41" s="152"/>
      <c r="E41" s="140"/>
      <c r="F41" s="141"/>
      <c r="G41" s="141"/>
      <c r="H41" s="105" t="str">
        <f>IFERROR(VLOOKUP(E41,作業用!$G$5:$I$31,2,FALSE),"")</f>
        <v/>
      </c>
      <c r="I41" s="106"/>
      <c r="J41" s="106"/>
      <c r="K41" s="106"/>
      <c r="L41" s="106"/>
      <c r="M41" s="106"/>
      <c r="N41" s="106"/>
      <c r="O41" s="106"/>
      <c r="P41" s="107"/>
      <c r="Q41" s="151" t="str">
        <f>IFERROR(VLOOKUP(E41,作業用!$G$5:$I$31,3,FALSE),"")</f>
        <v/>
      </c>
      <c r="R41" s="151"/>
      <c r="S41" s="152"/>
      <c r="T41" s="152"/>
      <c r="U41" s="12"/>
      <c r="V41" s="21"/>
      <c r="W41" s="22" t="s">
        <v>106</v>
      </c>
      <c r="X41" s="61" t="str">
        <f t="shared" si="7"/>
        <v/>
      </c>
      <c r="Y41" s="62" t="str">
        <f t="shared" si="8"/>
        <v/>
      </c>
      <c r="Z41" s="12"/>
      <c r="AA41" s="13"/>
      <c r="AB41" s="151" t="str">
        <f t="shared" si="6"/>
        <v/>
      </c>
      <c r="AC41" s="151"/>
      <c r="AD41" s="151"/>
    </row>
    <row r="42" spans="1:60" x14ac:dyDescent="0.45">
      <c r="A42" s="152"/>
      <c r="B42" s="152"/>
      <c r="C42" s="152"/>
      <c r="D42" s="152"/>
      <c r="E42" s="140"/>
      <c r="F42" s="141"/>
      <c r="G42" s="141"/>
      <c r="H42" s="105" t="str">
        <f>IFERROR(VLOOKUP(E42,作業用!$G$5:$I$31,2,FALSE),"")</f>
        <v/>
      </c>
      <c r="I42" s="106"/>
      <c r="J42" s="106"/>
      <c r="K42" s="106"/>
      <c r="L42" s="106"/>
      <c r="M42" s="106"/>
      <c r="N42" s="106"/>
      <c r="O42" s="106"/>
      <c r="P42" s="107"/>
      <c r="Q42" s="151" t="str">
        <f>IFERROR(VLOOKUP(E42,作業用!$G$5:$I$31,3,FALSE),"")</f>
        <v/>
      </c>
      <c r="R42" s="151"/>
      <c r="S42" s="152"/>
      <c r="T42" s="152"/>
      <c r="U42" s="12"/>
      <c r="V42" s="21"/>
      <c r="W42" s="22" t="s">
        <v>106</v>
      </c>
      <c r="X42" s="61" t="str">
        <f t="shared" si="7"/>
        <v/>
      </c>
      <c r="Y42" s="62" t="str">
        <f t="shared" si="8"/>
        <v/>
      </c>
      <c r="Z42" s="12"/>
      <c r="AA42" s="13"/>
      <c r="AB42" s="151" t="str">
        <f t="shared" si="6"/>
        <v/>
      </c>
      <c r="AC42" s="151"/>
      <c r="AD42" s="151"/>
    </row>
    <row r="43" spans="1:60" x14ac:dyDescent="0.45">
      <c r="A43" s="152"/>
      <c r="B43" s="152"/>
      <c r="C43" s="152"/>
      <c r="D43" s="152"/>
      <c r="E43" s="140"/>
      <c r="F43" s="141"/>
      <c r="G43" s="141"/>
      <c r="H43" s="105" t="str">
        <f>IFERROR(VLOOKUP(E43,作業用!$G$5:$I$31,2,FALSE),"")</f>
        <v/>
      </c>
      <c r="I43" s="106"/>
      <c r="J43" s="106"/>
      <c r="K43" s="106"/>
      <c r="L43" s="106"/>
      <c r="M43" s="106"/>
      <c r="N43" s="106"/>
      <c r="O43" s="106"/>
      <c r="P43" s="107"/>
      <c r="Q43" s="151" t="str">
        <f>IFERROR(VLOOKUP(E43,作業用!$G$5:$I$31,3,FALSE),"")</f>
        <v/>
      </c>
      <c r="R43" s="151"/>
      <c r="S43" s="152"/>
      <c r="T43" s="152"/>
      <c r="U43" s="12"/>
      <c r="V43" s="21"/>
      <c r="W43" s="22" t="s">
        <v>106</v>
      </c>
      <c r="X43" s="61" t="str">
        <f t="shared" si="7"/>
        <v/>
      </c>
      <c r="Y43" s="62" t="str">
        <f t="shared" si="8"/>
        <v/>
      </c>
      <c r="Z43" s="12"/>
      <c r="AA43" s="13"/>
      <c r="AB43" s="151" t="str">
        <f t="shared" si="6"/>
        <v/>
      </c>
      <c r="AC43" s="151"/>
      <c r="AD43" s="151"/>
    </row>
    <row r="44" spans="1:60" x14ac:dyDescent="0.45">
      <c r="A44" s="165"/>
      <c r="B44" s="165"/>
      <c r="C44" s="165"/>
      <c r="D44" s="165"/>
      <c r="E44" s="142"/>
      <c r="F44" s="143"/>
      <c r="G44" s="144"/>
      <c r="H44" s="142"/>
      <c r="I44" s="143"/>
      <c r="J44" s="143"/>
      <c r="K44" s="143"/>
      <c r="L44" s="143"/>
      <c r="M44" s="143"/>
      <c r="N44" s="143"/>
      <c r="O44" s="143"/>
      <c r="P44" s="144"/>
      <c r="Q44" s="164"/>
      <c r="R44" s="164"/>
      <c r="S44" s="165"/>
      <c r="T44" s="165"/>
      <c r="U44" s="26"/>
      <c r="V44" s="27"/>
      <c r="W44" s="27" t="s">
        <v>106</v>
      </c>
      <c r="X44" s="53" t="str">
        <f t="shared" ref="X44:X45" si="9">IF(U44="","",IF(V44="00",U44,U44+1))</f>
        <v/>
      </c>
      <c r="Y44" s="54" t="str">
        <f t="shared" ref="Y44:Y45" si="10">IF(V44="","",IF(V44="00","30","00"))</f>
        <v/>
      </c>
      <c r="Z44" s="26"/>
      <c r="AA44" s="28"/>
      <c r="AB44" s="164" t="str">
        <f t="shared" ref="AB44:AB45" si="11">IF(Q44*S44=0,"",Q44*S44)</f>
        <v/>
      </c>
      <c r="AC44" s="164"/>
      <c r="AD44" s="164"/>
    </row>
    <row r="45" spans="1:60" x14ac:dyDescent="0.45">
      <c r="A45" s="165"/>
      <c r="B45" s="165"/>
      <c r="C45" s="165"/>
      <c r="D45" s="165"/>
      <c r="E45" s="142"/>
      <c r="F45" s="143"/>
      <c r="G45" s="144"/>
      <c r="H45" s="142"/>
      <c r="I45" s="143"/>
      <c r="J45" s="143"/>
      <c r="K45" s="143"/>
      <c r="L45" s="143"/>
      <c r="M45" s="143"/>
      <c r="N45" s="143"/>
      <c r="O45" s="143"/>
      <c r="P45" s="144"/>
      <c r="Q45" s="164"/>
      <c r="R45" s="164"/>
      <c r="S45" s="165"/>
      <c r="T45" s="165"/>
      <c r="U45" s="26"/>
      <c r="V45" s="27"/>
      <c r="W45" s="27" t="s">
        <v>106</v>
      </c>
      <c r="X45" s="53" t="str">
        <f t="shared" si="9"/>
        <v/>
      </c>
      <c r="Y45" s="54" t="str">
        <f t="shared" si="10"/>
        <v/>
      </c>
      <c r="Z45" s="26"/>
      <c r="AA45" s="28"/>
      <c r="AB45" s="164" t="str">
        <f t="shared" si="11"/>
        <v/>
      </c>
      <c r="AC45" s="164"/>
      <c r="AD45" s="164"/>
    </row>
    <row r="46" spans="1:60" ht="22.2" x14ac:dyDescent="0.55000000000000004">
      <c r="A46" s="41"/>
      <c r="B46" s="42" t="s">
        <v>129</v>
      </c>
      <c r="C46" s="43" t="s">
        <v>131</v>
      </c>
      <c r="D46" s="45"/>
      <c r="E46" s="45"/>
      <c r="F46" s="45"/>
      <c r="G46" s="45"/>
      <c r="H46" s="45"/>
      <c r="I46" s="45"/>
      <c r="J46" s="45"/>
      <c r="K46" s="45"/>
      <c r="L46" s="45"/>
      <c r="M46" s="45"/>
      <c r="N46" s="45"/>
      <c r="O46" s="45"/>
      <c r="P46" s="45"/>
      <c r="Q46" s="159" t="s">
        <v>19</v>
      </c>
      <c r="R46" s="159"/>
      <c r="S46" s="162" t="str">
        <f>IF(SUM(S37:T45)=0,"",SUM(S37:T45))</f>
        <v/>
      </c>
      <c r="T46" s="162"/>
      <c r="U46" s="45"/>
      <c r="V46" s="45"/>
      <c r="W46" s="45"/>
      <c r="X46" s="45"/>
      <c r="Y46" s="45"/>
      <c r="Z46" s="159" t="s">
        <v>13</v>
      </c>
      <c r="AA46" s="159"/>
      <c r="AB46" s="160" t="str">
        <f>IF(SUM(AB37:AD45)=0,"",SUM(AB37:AD45))</f>
        <v/>
      </c>
      <c r="AC46" s="160"/>
      <c r="AD46" s="160"/>
    </row>
    <row r="47" spans="1:60" ht="12.45" customHeight="1" x14ac:dyDescent="0.55000000000000004">
      <c r="A47" s="46" t="s">
        <v>128</v>
      </c>
      <c r="B47" s="47"/>
      <c r="C47" s="47"/>
      <c r="D47" s="48"/>
      <c r="E47" s="48"/>
      <c r="F47" s="48"/>
      <c r="G47" s="48"/>
      <c r="H47" s="48"/>
      <c r="I47" s="48"/>
      <c r="J47" s="48"/>
      <c r="K47" s="48"/>
      <c r="L47" s="48"/>
      <c r="M47" s="48"/>
      <c r="N47" s="48"/>
      <c r="O47" s="48"/>
      <c r="P47" s="48"/>
      <c r="Q47" s="49"/>
      <c r="R47" s="49"/>
      <c r="S47" s="50"/>
      <c r="T47" s="50"/>
      <c r="U47" s="48"/>
      <c r="V47" s="48"/>
      <c r="W47" s="48"/>
      <c r="X47" s="48"/>
      <c r="Y47" s="48"/>
      <c r="Z47" s="49"/>
      <c r="AA47" s="49"/>
      <c r="AB47" s="25"/>
      <c r="AC47" s="25"/>
      <c r="AD47" s="25"/>
      <c r="AH47" s="70"/>
      <c r="AI47" s="70"/>
      <c r="AJ47" s="70"/>
      <c r="AK47" s="70"/>
      <c r="AL47" s="70"/>
      <c r="AM47" s="70"/>
      <c r="AN47" s="70"/>
      <c r="AO47" s="70"/>
      <c r="AP47" s="70"/>
      <c r="AQ47" s="70"/>
      <c r="AR47" s="70"/>
      <c r="AS47" s="70"/>
      <c r="AT47" s="70"/>
      <c r="AU47" s="70"/>
      <c r="AV47" s="70"/>
      <c r="AW47" s="70"/>
      <c r="AX47" s="70"/>
      <c r="AY47" s="70"/>
      <c r="AZ47" s="70"/>
      <c r="BA47" s="70"/>
      <c r="BB47" s="70"/>
      <c r="BC47" s="70"/>
      <c r="BD47" s="70"/>
      <c r="BE47" s="70"/>
      <c r="BF47" s="70"/>
      <c r="BG47" s="70"/>
      <c r="BH47" s="70"/>
    </row>
    <row r="48" spans="1:60" ht="18" customHeight="1" x14ac:dyDescent="0.45">
      <c r="A48" s="163"/>
      <c r="B48" s="163"/>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H48" s="70"/>
      <c r="AI48" s="70"/>
      <c r="AJ48" s="70"/>
      <c r="AK48" s="70"/>
      <c r="AL48" s="70"/>
      <c r="AM48" s="70"/>
      <c r="AN48" s="70"/>
      <c r="AO48" s="70"/>
      <c r="AP48" s="70"/>
      <c r="AQ48" s="70"/>
      <c r="AR48" s="70"/>
      <c r="AS48" s="70"/>
      <c r="AT48" s="70"/>
      <c r="AU48" s="70"/>
      <c r="AV48" s="70"/>
      <c r="AW48" s="70"/>
      <c r="AX48" s="70"/>
      <c r="AY48" s="70"/>
      <c r="AZ48" s="70"/>
      <c r="BA48" s="70"/>
      <c r="BB48" s="70"/>
      <c r="BC48" s="70"/>
      <c r="BD48" s="70"/>
      <c r="BE48" s="70"/>
      <c r="BF48" s="70"/>
      <c r="BG48" s="70"/>
      <c r="BH48" s="70"/>
    </row>
    <row r="49" spans="1:60" ht="18" customHeight="1" x14ac:dyDescent="0.45">
      <c r="A49" s="163"/>
      <c r="B49" s="163"/>
      <c r="C49" s="163"/>
      <c r="D49" s="163"/>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H49" s="70"/>
      <c r="AI49" s="70"/>
      <c r="AJ49" s="70"/>
      <c r="AK49" s="70"/>
      <c r="AL49" s="70"/>
      <c r="AM49" s="70"/>
      <c r="AN49" s="70"/>
      <c r="AO49" s="70"/>
      <c r="AP49" s="70"/>
      <c r="AQ49" s="70"/>
      <c r="AR49" s="70"/>
      <c r="AS49" s="70"/>
      <c r="AT49" s="70"/>
      <c r="AU49" s="70"/>
      <c r="AV49" s="70"/>
      <c r="AW49" s="70"/>
      <c r="AX49" s="70"/>
      <c r="AY49" s="70"/>
      <c r="AZ49" s="70"/>
      <c r="BA49" s="70"/>
      <c r="BB49" s="70"/>
      <c r="BC49" s="70"/>
      <c r="BD49" s="70"/>
      <c r="BE49" s="70"/>
      <c r="BF49" s="70"/>
      <c r="BG49" s="70"/>
      <c r="BH49" s="70"/>
    </row>
  </sheetData>
  <sheetProtection algorithmName="SHA-512" hashValue="wQMdSRSRMNm0H05BxhJi1iSe5Ly1xe9xWkNm26kn/+e5WMU8SB4gRJlnUJP5LOODaeNnK46uF+4+XqumDETdRw==" saltValue="RThJFP8FByjdX46EkY+FXA==" spinCount="100000" sheet="1" formatCells="0" formatColumns="0" formatRows="0" insertColumns="0" insertRows="0" insertHyperlinks="0" deleteColumns="0" deleteRows="0"/>
  <mergeCells count="213">
    <mergeCell ref="A2:J3"/>
    <mergeCell ref="A48:AD49"/>
    <mergeCell ref="AH31:BH38"/>
    <mergeCell ref="BE20:BH20"/>
    <mergeCell ref="AE21:AH21"/>
    <mergeCell ref="AI21:AL21"/>
    <mergeCell ref="AE12:AI12"/>
    <mergeCell ref="AJ12:AR12"/>
    <mergeCell ref="AS9:BE9"/>
    <mergeCell ref="AJ7:AR7"/>
    <mergeCell ref="AE8:AI8"/>
    <mergeCell ref="AJ8:AR8"/>
    <mergeCell ref="AE9:AI9"/>
    <mergeCell ref="AJ9:AK9"/>
    <mergeCell ref="AM9:AN9"/>
    <mergeCell ref="AP9:AQ9"/>
    <mergeCell ref="AE11:AI11"/>
    <mergeCell ref="AJ11:AR11"/>
    <mergeCell ref="BE21:BH21"/>
    <mergeCell ref="AX20:BB20"/>
    <mergeCell ref="AJ13:AR13"/>
    <mergeCell ref="AE7:AI7"/>
    <mergeCell ref="AE20:AH20"/>
    <mergeCell ref="AI20:AL20"/>
    <mergeCell ref="AE10:AI10"/>
    <mergeCell ref="AM10:AN10"/>
    <mergeCell ref="AP10:AQ10"/>
    <mergeCell ref="AS10:BH12"/>
    <mergeCell ref="V19:AD19"/>
    <mergeCell ref="BC20:BD20"/>
    <mergeCell ref="AE16:AP17"/>
    <mergeCell ref="AT19:AW19"/>
    <mergeCell ref="AE22:AH22"/>
    <mergeCell ref="AI22:AL22"/>
    <mergeCell ref="AM22:AS22"/>
    <mergeCell ref="AT22:AU22"/>
    <mergeCell ref="AV22:AW22"/>
    <mergeCell ref="AM21:AS21"/>
    <mergeCell ref="AT21:AU21"/>
    <mergeCell ref="AV21:AW21"/>
    <mergeCell ref="U20:Y20"/>
    <mergeCell ref="AM20:AS20"/>
    <mergeCell ref="AT20:AU20"/>
    <mergeCell ref="AV20:AW20"/>
    <mergeCell ref="BE22:BH22"/>
    <mergeCell ref="AJ10:AK10"/>
    <mergeCell ref="AB46:AD46"/>
    <mergeCell ref="AB45:AD45"/>
    <mergeCell ref="A45:D45"/>
    <mergeCell ref="Q45:R45"/>
    <mergeCell ref="S45:T45"/>
    <mergeCell ref="AB43:AD43"/>
    <mergeCell ref="A44:D44"/>
    <mergeCell ref="Q44:R44"/>
    <mergeCell ref="Q21:R21"/>
    <mergeCell ref="S21:T21"/>
    <mergeCell ref="Q30:R30"/>
    <mergeCell ref="Q46:R46"/>
    <mergeCell ref="S46:T46"/>
    <mergeCell ref="S44:T44"/>
    <mergeCell ref="AB44:AD44"/>
    <mergeCell ref="A43:D43"/>
    <mergeCell ref="Q43:R43"/>
    <mergeCell ref="Z46:AA46"/>
    <mergeCell ref="A39:D39"/>
    <mergeCell ref="Q39:R39"/>
    <mergeCell ref="S39:T39"/>
    <mergeCell ref="AB39:AD39"/>
    <mergeCell ref="A38:D38"/>
    <mergeCell ref="Q38:R38"/>
    <mergeCell ref="S43:T43"/>
    <mergeCell ref="AB26:AD26"/>
    <mergeCell ref="A27:D27"/>
    <mergeCell ref="Q27:R27"/>
    <mergeCell ref="S27:T27"/>
    <mergeCell ref="AB27:AD27"/>
    <mergeCell ref="A26:D26"/>
    <mergeCell ref="Q26:R26"/>
    <mergeCell ref="S26:T26"/>
    <mergeCell ref="AB42:AD42"/>
    <mergeCell ref="A42:D42"/>
    <mergeCell ref="Q42:R42"/>
    <mergeCell ref="S42:T42"/>
    <mergeCell ref="AB40:AD40"/>
    <mergeCell ref="A41:D41"/>
    <mergeCell ref="Q41:R41"/>
    <mergeCell ref="S41:T41"/>
    <mergeCell ref="AB41:AD41"/>
    <mergeCell ref="A40:D40"/>
    <mergeCell ref="Q40:R40"/>
    <mergeCell ref="S40:T40"/>
    <mergeCell ref="AB38:AD38"/>
    <mergeCell ref="S38:T38"/>
    <mergeCell ref="AB28:AD28"/>
    <mergeCell ref="A37:D37"/>
    <mergeCell ref="Q37:R37"/>
    <mergeCell ref="S37:T37"/>
    <mergeCell ref="AB37:AD37"/>
    <mergeCell ref="Z30:AA30"/>
    <mergeCell ref="AB30:AD30"/>
    <mergeCell ref="A36:D36"/>
    <mergeCell ref="Q36:R36"/>
    <mergeCell ref="S36:T36"/>
    <mergeCell ref="Z36:AA36"/>
    <mergeCell ref="AB36:AD36"/>
    <mergeCell ref="U36:Y36"/>
    <mergeCell ref="V35:AD35"/>
    <mergeCell ref="A35:B35"/>
    <mergeCell ref="E36:G36"/>
    <mergeCell ref="E37:G37"/>
    <mergeCell ref="S30:T30"/>
    <mergeCell ref="A32:AD33"/>
    <mergeCell ref="E29:G29"/>
    <mergeCell ref="S29:T29"/>
    <mergeCell ref="AB29:AD29"/>
    <mergeCell ref="A28:D28"/>
    <mergeCell ref="Q28:R28"/>
    <mergeCell ref="S28:T28"/>
    <mergeCell ref="H27:P27"/>
    <mergeCell ref="H28:P28"/>
    <mergeCell ref="H29:P29"/>
    <mergeCell ref="A29:D29"/>
    <mergeCell ref="Q29:R29"/>
    <mergeCell ref="AB25:AD25"/>
    <mergeCell ref="A25:D25"/>
    <mergeCell ref="Q25:R25"/>
    <mergeCell ref="S25:T25"/>
    <mergeCell ref="AB23:AD23"/>
    <mergeCell ref="A24:D24"/>
    <mergeCell ref="Q24:R24"/>
    <mergeCell ref="S24:T24"/>
    <mergeCell ref="AB24:AD24"/>
    <mergeCell ref="A23:D23"/>
    <mergeCell ref="Q23:R23"/>
    <mergeCell ref="S23:T23"/>
    <mergeCell ref="E25:G25"/>
    <mergeCell ref="H23:P23"/>
    <mergeCell ref="H24:P24"/>
    <mergeCell ref="H25:P25"/>
    <mergeCell ref="E23:G23"/>
    <mergeCell ref="E24:G24"/>
    <mergeCell ref="A7:E7"/>
    <mergeCell ref="A8:E8"/>
    <mergeCell ref="A9:E9"/>
    <mergeCell ref="A11:E11"/>
    <mergeCell ref="A12:E12"/>
    <mergeCell ref="AB21:AD21"/>
    <mergeCell ref="A22:D22"/>
    <mergeCell ref="Q22:R22"/>
    <mergeCell ref="S22:T22"/>
    <mergeCell ref="AB22:AD22"/>
    <mergeCell ref="A21:D21"/>
    <mergeCell ref="A20:D20"/>
    <mergeCell ref="AB20:AD20"/>
    <mergeCell ref="Q20:R20"/>
    <mergeCell ref="S20:T20"/>
    <mergeCell ref="Z20:AA20"/>
    <mergeCell ref="A19:B19"/>
    <mergeCell ref="H20:P20"/>
    <mergeCell ref="H21:P21"/>
    <mergeCell ref="F15:P15"/>
    <mergeCell ref="H22:P22"/>
    <mergeCell ref="E20:G20"/>
    <mergeCell ref="E21:G21"/>
    <mergeCell ref="E22:G22"/>
    <mergeCell ref="F10:I10"/>
    <mergeCell ref="K10:L10"/>
    <mergeCell ref="N10:O10"/>
    <mergeCell ref="E42:G42"/>
    <mergeCell ref="E43:G43"/>
    <mergeCell ref="E44:G44"/>
    <mergeCell ref="E45:G45"/>
    <mergeCell ref="H36:P36"/>
    <mergeCell ref="H37:P37"/>
    <mergeCell ref="H38:P38"/>
    <mergeCell ref="H39:P39"/>
    <mergeCell ref="H40:P40"/>
    <mergeCell ref="H41:P41"/>
    <mergeCell ref="H42:P42"/>
    <mergeCell ref="H43:P43"/>
    <mergeCell ref="H44:P44"/>
    <mergeCell ref="H45:P45"/>
    <mergeCell ref="E38:G38"/>
    <mergeCell ref="E39:G39"/>
    <mergeCell ref="E40:G40"/>
    <mergeCell ref="E41:G41"/>
    <mergeCell ref="E26:G26"/>
    <mergeCell ref="E27:G27"/>
    <mergeCell ref="E28:G28"/>
    <mergeCell ref="R2:AD3"/>
    <mergeCell ref="S5:U5"/>
    <mergeCell ref="X5:AB5"/>
    <mergeCell ref="AH23:BH30"/>
    <mergeCell ref="A15:E15"/>
    <mergeCell ref="AF23:AG28"/>
    <mergeCell ref="AE13:AI13"/>
    <mergeCell ref="H26:P26"/>
    <mergeCell ref="AJ5:AW5"/>
    <mergeCell ref="AJ4:AW4"/>
    <mergeCell ref="A16:P17"/>
    <mergeCell ref="Q7:AD17"/>
    <mergeCell ref="F9:I9"/>
    <mergeCell ref="K9:L9"/>
    <mergeCell ref="N9:O9"/>
    <mergeCell ref="X6:Y6"/>
    <mergeCell ref="U6:W6"/>
    <mergeCell ref="F7:P7"/>
    <mergeCell ref="F8:P8"/>
    <mergeCell ref="F11:P11"/>
    <mergeCell ref="F12:P12"/>
    <mergeCell ref="A13:P13"/>
    <mergeCell ref="A14:P14"/>
    <mergeCell ref="A10:E10"/>
  </mergeCells>
  <phoneticPr fontId="1"/>
  <printOptions horizontalCentered="1"/>
  <pageMargins left="0.23622047244094491" right="0.23622047244094491" top="0.74803149606299213" bottom="0.74803149606299213" header="0.31496062992125984" footer="0.31496062992125984"/>
  <pageSetup paperSize="9" scale="82" orientation="portrait" r:id="rId1"/>
  <headerFooter>
    <oddFooter>&amp;C&amp;14&amp;P</oddFooter>
  </headerFooter>
  <ignoredErrors>
    <ignoredError sqref="AY21 BD21" numberStoredAsText="1"/>
  </ignoredError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EE016657-C7EF-460D-9209-016A73734E10}">
          <x14:formula1>
            <xm:f>作業用!$C$5:$C$21</xm:f>
          </x14:formula1>
          <xm:sqref>Z37:Z45 U21:U29 U37:U45 Z21:Z29</xm:sqref>
        </x14:dataValidation>
        <x14:dataValidation type="list" allowBlank="1" showInputMessage="1" showErrorMessage="1" xr:uid="{FA070153-A3F2-4934-A231-E7B8E0F5CB67}">
          <x14:formula1>
            <xm:f>作業用!$E$5:$E$10</xm:f>
          </x14:formula1>
          <xm:sqref>AA37:AA45 AA21:AA29 V37:V45 V21:V29</xm:sqref>
        </x14:dataValidation>
        <x14:dataValidation type="list" allowBlank="1" showInputMessage="1" showErrorMessage="1" xr:uid="{CC4E5DAC-7692-4520-9D07-F6CE4BF2B30C}">
          <x14:formula1>
            <xm:f>作業用!$L$5:$L$50</xm:f>
          </x14:formula1>
          <xm:sqref>A21:D27 A37:D43</xm:sqref>
        </x14:dataValidation>
        <x14:dataValidation type="list" allowBlank="1" showInputMessage="1" showErrorMessage="1" xr:uid="{1988E9B8-6622-4F4C-88B7-F38450C90FC2}">
          <x14:formula1>
            <xm:f>作業用!$G$5:$G$15</xm:f>
          </x14:formula1>
          <xm:sqref>E21:G27 E37:G43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58D4D-002A-4655-B05A-D9A9D086B830}">
  <sheetPr>
    <pageSetUpPr fitToPage="1"/>
  </sheetPr>
  <dimension ref="A1:BH35"/>
  <sheetViews>
    <sheetView view="pageBreakPreview" zoomScaleNormal="130" zoomScaleSheetLayoutView="100" workbookViewId="0">
      <selection activeCell="E25" sqref="E25:G25"/>
    </sheetView>
  </sheetViews>
  <sheetFormatPr defaultColWidth="3.3984375" defaultRowHeight="18" x14ac:dyDescent="0.45"/>
  <cols>
    <col min="1" max="5" width="3.19921875" customWidth="1"/>
    <col min="6" max="13" width="2.19921875" customWidth="1"/>
    <col min="15" max="15" width="1.8984375" customWidth="1"/>
  </cols>
  <sheetData>
    <row r="1" spans="1:60" ht="12.6" customHeight="1" x14ac:dyDescent="0.45"/>
    <row r="2" spans="1:60" ht="24" customHeight="1" x14ac:dyDescent="0.45">
      <c r="A2" s="186" t="s">
        <v>118</v>
      </c>
      <c r="B2" s="186"/>
      <c r="C2" s="186"/>
      <c r="D2" s="187" t="str">
        <f>IF(発注書1日目・2日目!F7=0,"",発注書1日目・2日目!F7)</f>
        <v/>
      </c>
      <c r="E2" s="187"/>
      <c r="F2" s="187"/>
      <c r="G2" s="186" t="s">
        <v>119</v>
      </c>
      <c r="H2" s="186"/>
      <c r="I2" s="186"/>
      <c r="J2" s="186"/>
      <c r="K2" s="187" t="str">
        <f>IF(発注書1日目・2日目!F8=0,"",発注書1日目・2日目!F8)</f>
        <v/>
      </c>
      <c r="L2" s="187"/>
      <c r="M2" s="187"/>
      <c r="N2" s="187"/>
      <c r="O2" s="187"/>
      <c r="P2" s="187"/>
      <c r="Q2" s="187"/>
      <c r="R2" s="187"/>
      <c r="S2" s="187"/>
      <c r="T2" s="187"/>
      <c r="U2" s="187"/>
      <c r="V2" s="187"/>
      <c r="W2" s="187"/>
      <c r="X2" s="187"/>
      <c r="Y2" s="187"/>
      <c r="Z2" s="187"/>
      <c r="AA2" s="187"/>
      <c r="AB2" s="187"/>
      <c r="AC2" s="187"/>
      <c r="AD2" s="187"/>
    </row>
    <row r="3" spans="1:60" ht="12.6" customHeight="1" x14ac:dyDescent="0.45">
      <c r="A3" s="71"/>
      <c r="B3" s="71"/>
      <c r="C3" s="71"/>
      <c r="D3" s="72"/>
      <c r="E3" s="72"/>
      <c r="F3" s="72"/>
      <c r="G3" s="71"/>
      <c r="H3" s="71"/>
      <c r="I3" s="71"/>
      <c r="J3" s="71"/>
      <c r="K3" s="72"/>
      <c r="L3" s="72"/>
      <c r="M3" s="72"/>
      <c r="N3" s="72"/>
      <c r="O3" s="72"/>
      <c r="P3" s="72"/>
      <c r="Q3" s="72"/>
      <c r="R3" s="72"/>
      <c r="S3" s="72"/>
      <c r="T3" s="72"/>
      <c r="U3" s="72"/>
      <c r="V3" s="72"/>
      <c r="W3" s="72"/>
      <c r="X3" s="72"/>
      <c r="Y3" s="72"/>
      <c r="Z3" s="72"/>
      <c r="AA3" s="72"/>
      <c r="AB3" s="72"/>
      <c r="AC3" s="72"/>
      <c r="AD3" s="72"/>
    </row>
    <row r="4" spans="1:60" ht="18" customHeight="1" x14ac:dyDescent="0.45">
      <c r="A4" s="129" t="s">
        <v>111</v>
      </c>
      <c r="B4" s="129"/>
      <c r="C4" s="59"/>
      <c r="D4" s="37" t="s">
        <v>109</v>
      </c>
      <c r="E4" s="59"/>
      <c r="F4" s="39" t="s">
        <v>110</v>
      </c>
      <c r="G4" s="60"/>
      <c r="H4" s="39" t="s">
        <v>113</v>
      </c>
      <c r="Q4" s="38"/>
      <c r="R4" s="38"/>
      <c r="S4" s="38"/>
      <c r="T4" s="40"/>
      <c r="U4" s="40"/>
      <c r="V4" s="40"/>
      <c r="W4" s="161" t="s">
        <v>120</v>
      </c>
      <c r="X4" s="161"/>
      <c r="Y4" s="161"/>
      <c r="Z4" s="161"/>
      <c r="AA4" s="161"/>
      <c r="AB4" s="161"/>
      <c r="AC4" s="161"/>
      <c r="AD4" s="161"/>
      <c r="AJ4" s="109">
        <f>SUM(S15,S31)</f>
        <v>0</v>
      </c>
      <c r="AK4" s="109"/>
      <c r="AL4" s="109"/>
      <c r="AM4" s="109"/>
      <c r="AN4" s="109"/>
      <c r="AO4" s="109"/>
      <c r="AP4" s="109"/>
      <c r="AQ4" s="109"/>
      <c r="AR4" s="109"/>
      <c r="AS4" s="109"/>
      <c r="AT4" s="109"/>
      <c r="AU4" s="109"/>
    </row>
    <row r="5" spans="1:60" x14ac:dyDescent="0.45">
      <c r="A5" s="153" t="s">
        <v>122</v>
      </c>
      <c r="B5" s="153"/>
      <c r="C5" s="153"/>
      <c r="D5" s="153"/>
      <c r="E5" s="145" t="s">
        <v>6</v>
      </c>
      <c r="F5" s="146"/>
      <c r="G5" s="146"/>
      <c r="H5" s="145" t="s">
        <v>7</v>
      </c>
      <c r="I5" s="146"/>
      <c r="J5" s="146"/>
      <c r="K5" s="146"/>
      <c r="L5" s="146"/>
      <c r="M5" s="146"/>
      <c r="N5" s="146"/>
      <c r="O5" s="146"/>
      <c r="P5" s="147"/>
      <c r="Q5" s="153" t="s">
        <v>8</v>
      </c>
      <c r="R5" s="153"/>
      <c r="S5" s="153" t="s">
        <v>9</v>
      </c>
      <c r="T5" s="153"/>
      <c r="U5" s="145" t="s">
        <v>10</v>
      </c>
      <c r="V5" s="146"/>
      <c r="W5" s="146"/>
      <c r="X5" s="146"/>
      <c r="Y5" s="147"/>
      <c r="Z5" s="153" t="s">
        <v>11</v>
      </c>
      <c r="AA5" s="153"/>
      <c r="AB5" s="153" t="s">
        <v>12</v>
      </c>
      <c r="AC5" s="153"/>
      <c r="AD5" s="153"/>
      <c r="AJ5" s="108">
        <f>SUM(AB15,AB31)</f>
        <v>0</v>
      </c>
      <c r="AK5" s="109"/>
      <c r="AL5" s="109"/>
      <c r="AM5" s="109"/>
      <c r="AN5" s="109"/>
      <c r="AO5" s="109"/>
      <c r="AP5" s="109"/>
      <c r="AQ5" s="109"/>
      <c r="AR5" s="109"/>
      <c r="AS5" s="109"/>
      <c r="AT5" s="109"/>
      <c r="AU5" s="109"/>
    </row>
    <row r="6" spans="1:60" ht="18" customHeight="1" x14ac:dyDescent="0.45">
      <c r="A6" s="152"/>
      <c r="B6" s="152"/>
      <c r="C6" s="152"/>
      <c r="D6" s="152"/>
      <c r="E6" s="140"/>
      <c r="F6" s="141"/>
      <c r="G6" s="141"/>
      <c r="H6" s="105" t="str">
        <f>IFERROR(VLOOKUP(E6,作業用!$G$5:$I$31,2,FALSE),"")</f>
        <v/>
      </c>
      <c r="I6" s="106"/>
      <c r="J6" s="106"/>
      <c r="K6" s="106"/>
      <c r="L6" s="106"/>
      <c r="M6" s="106"/>
      <c r="N6" s="106"/>
      <c r="O6" s="106"/>
      <c r="P6" s="107"/>
      <c r="Q6" s="151" t="str">
        <f>IFERROR(VLOOKUP(E6,作業用!$G$5:$I$31,3,FALSE),"")</f>
        <v/>
      </c>
      <c r="R6" s="151"/>
      <c r="S6" s="152"/>
      <c r="T6" s="152"/>
      <c r="U6" s="12"/>
      <c r="V6" s="21"/>
      <c r="W6" s="22" t="s">
        <v>106</v>
      </c>
      <c r="X6" s="61" t="str">
        <f>IFERROR(_xlfn.IFS(V6="00",U6,V6=10,U6,V6=20,U6,V6=30,U6+1,V6=40,U6+1,V6=50,U6+1),"")</f>
        <v/>
      </c>
      <c r="Y6" s="62" t="str">
        <f>IFERROR(_xlfn.IFS(V6="00",30,V6=10,40,V6=20,50,V6=30,"00",V6=40,10,V6=50,20),"")</f>
        <v/>
      </c>
      <c r="Z6" s="12"/>
      <c r="AA6" s="13"/>
      <c r="AB6" s="151" t="str">
        <f t="shared" ref="AB6:AB12" si="0">IFERROR(IF(Q6*S6=0,"",Q6*S6),"")</f>
        <v/>
      </c>
      <c r="AC6" s="151"/>
      <c r="AD6" s="151"/>
      <c r="AJ6" s="108"/>
      <c r="AK6" s="109"/>
      <c r="AL6" s="109"/>
      <c r="AM6" s="109"/>
      <c r="AN6" s="109"/>
      <c r="AO6" s="109"/>
      <c r="AP6" s="109"/>
      <c r="AQ6" s="109"/>
      <c r="AR6" s="109"/>
      <c r="AS6" s="109"/>
      <c r="AT6" s="109"/>
      <c r="AU6" s="109"/>
    </row>
    <row r="7" spans="1:60" ht="17.399999999999999" customHeight="1" x14ac:dyDescent="0.45">
      <c r="A7" s="152"/>
      <c r="B7" s="152"/>
      <c r="C7" s="152"/>
      <c r="D7" s="152"/>
      <c r="E7" s="140"/>
      <c r="F7" s="141"/>
      <c r="G7" s="141"/>
      <c r="H7" s="105" t="str">
        <f>IFERROR(VLOOKUP(E7,作業用!$G$5:$I$31,2,FALSE),"")</f>
        <v/>
      </c>
      <c r="I7" s="106"/>
      <c r="J7" s="106"/>
      <c r="K7" s="106"/>
      <c r="L7" s="106"/>
      <c r="M7" s="106"/>
      <c r="N7" s="106"/>
      <c r="O7" s="106"/>
      <c r="P7" s="107"/>
      <c r="Q7" s="151" t="str">
        <f>IFERROR(VLOOKUP(E7,作業用!$G$5:$I$31,3,FALSE),"")</f>
        <v/>
      </c>
      <c r="R7" s="151"/>
      <c r="S7" s="152"/>
      <c r="T7" s="152"/>
      <c r="U7" s="12"/>
      <c r="V7" s="21"/>
      <c r="W7" s="22" t="s">
        <v>106</v>
      </c>
      <c r="X7" s="61" t="str">
        <f t="shared" ref="X7:X12" si="1">IFERROR(_xlfn.IFS(V7="00",U7,V7=10,U7,V7=20,U7,V7=30,U7+1,V7=40,U7+1,V7=50,U7+1),"")</f>
        <v/>
      </c>
      <c r="Y7" s="62" t="str">
        <f t="shared" ref="Y7:Y12" si="2">IFERROR(_xlfn.IFS(V7="00",30,V7=10,40,V7=20,50,V7=30,"00",V7=40,10,V7=50,20),"")</f>
        <v/>
      </c>
      <c r="Z7" s="12"/>
      <c r="AA7" s="13"/>
      <c r="AB7" s="151" t="str">
        <f t="shared" si="0"/>
        <v/>
      </c>
      <c r="AC7" s="151"/>
      <c r="AD7" s="151"/>
    </row>
    <row r="8" spans="1:60" ht="17.399999999999999" customHeight="1" x14ac:dyDescent="0.45">
      <c r="A8" s="152"/>
      <c r="B8" s="152"/>
      <c r="C8" s="152"/>
      <c r="D8" s="152"/>
      <c r="E8" s="140"/>
      <c r="F8" s="141"/>
      <c r="G8" s="141"/>
      <c r="H8" s="105" t="str">
        <f>IFERROR(VLOOKUP(E8,作業用!$G$5:$I$31,2,FALSE),"")</f>
        <v/>
      </c>
      <c r="I8" s="106"/>
      <c r="J8" s="106"/>
      <c r="K8" s="106"/>
      <c r="L8" s="106"/>
      <c r="M8" s="106"/>
      <c r="N8" s="106"/>
      <c r="O8" s="106"/>
      <c r="P8" s="107"/>
      <c r="Q8" s="151" t="str">
        <f>IFERROR(VLOOKUP(E8,作業用!$G$5:$I$31,3,FALSE),"")</f>
        <v/>
      </c>
      <c r="R8" s="151"/>
      <c r="S8" s="152"/>
      <c r="T8" s="152"/>
      <c r="U8" s="12"/>
      <c r="V8" s="21"/>
      <c r="W8" s="22" t="s">
        <v>106</v>
      </c>
      <c r="X8" s="61" t="str">
        <f t="shared" si="1"/>
        <v/>
      </c>
      <c r="Y8" s="62" t="str">
        <f t="shared" si="2"/>
        <v/>
      </c>
      <c r="Z8" s="12"/>
      <c r="AA8" s="13"/>
      <c r="AB8" s="151" t="str">
        <f t="shared" si="0"/>
        <v/>
      </c>
      <c r="AC8" s="151"/>
      <c r="AD8" s="151"/>
    </row>
    <row r="9" spans="1:60" x14ac:dyDescent="0.45">
      <c r="A9" s="152"/>
      <c r="B9" s="152"/>
      <c r="C9" s="152"/>
      <c r="D9" s="152"/>
      <c r="E9" s="140"/>
      <c r="F9" s="141"/>
      <c r="G9" s="141"/>
      <c r="H9" s="105" t="str">
        <f>IFERROR(VLOOKUP(E9,作業用!$G$5:$I$31,2,FALSE),"")</f>
        <v/>
      </c>
      <c r="I9" s="106"/>
      <c r="J9" s="106"/>
      <c r="K9" s="106"/>
      <c r="L9" s="106"/>
      <c r="M9" s="106"/>
      <c r="N9" s="106"/>
      <c r="O9" s="106"/>
      <c r="P9" s="107"/>
      <c r="Q9" s="151" t="str">
        <f>IFERROR(VLOOKUP(E9,作業用!$G$5:$I$31,3,FALSE),"")</f>
        <v/>
      </c>
      <c r="R9" s="151"/>
      <c r="S9" s="152"/>
      <c r="T9" s="152"/>
      <c r="U9" s="12"/>
      <c r="V9" s="21"/>
      <c r="W9" s="22" t="s">
        <v>106</v>
      </c>
      <c r="X9" s="61" t="str">
        <f t="shared" si="1"/>
        <v/>
      </c>
      <c r="Y9" s="62" t="str">
        <f t="shared" si="2"/>
        <v/>
      </c>
      <c r="Z9" s="12"/>
      <c r="AA9" s="13"/>
      <c r="AB9" s="151" t="str">
        <f t="shared" si="0"/>
        <v/>
      </c>
      <c r="AC9" s="151"/>
      <c r="AD9" s="151"/>
    </row>
    <row r="10" spans="1:60" ht="18" customHeight="1" x14ac:dyDescent="0.45">
      <c r="A10" s="152"/>
      <c r="B10" s="152"/>
      <c r="C10" s="152"/>
      <c r="D10" s="152"/>
      <c r="E10" s="140"/>
      <c r="F10" s="141"/>
      <c r="G10" s="141"/>
      <c r="H10" s="105" t="str">
        <f>IFERROR(VLOOKUP(E10,作業用!$G$5:$I$31,2,FALSE),"")</f>
        <v/>
      </c>
      <c r="I10" s="106"/>
      <c r="J10" s="106"/>
      <c r="K10" s="106"/>
      <c r="L10" s="106"/>
      <c r="M10" s="106"/>
      <c r="N10" s="106"/>
      <c r="O10" s="106"/>
      <c r="P10" s="107"/>
      <c r="Q10" s="151" t="str">
        <f>IFERROR(VLOOKUP(E10,作業用!$G$5:$I$31,3,FALSE),"")</f>
        <v/>
      </c>
      <c r="R10" s="151"/>
      <c r="S10" s="152"/>
      <c r="T10" s="152"/>
      <c r="U10" s="12"/>
      <c r="V10" s="21"/>
      <c r="W10" s="22" t="s">
        <v>106</v>
      </c>
      <c r="X10" s="61" t="str">
        <f t="shared" si="1"/>
        <v/>
      </c>
      <c r="Y10" s="62" t="str">
        <f t="shared" si="2"/>
        <v/>
      </c>
      <c r="Z10" s="12"/>
      <c r="AA10" s="13"/>
      <c r="AB10" s="151" t="str">
        <f t="shared" si="0"/>
        <v/>
      </c>
      <c r="AC10" s="151"/>
      <c r="AD10" s="151"/>
    </row>
    <row r="11" spans="1:60" x14ac:dyDescent="0.45">
      <c r="A11" s="152"/>
      <c r="B11" s="152"/>
      <c r="C11" s="152"/>
      <c r="D11" s="152"/>
      <c r="E11" s="140"/>
      <c r="F11" s="141"/>
      <c r="G11" s="141"/>
      <c r="H11" s="105" t="str">
        <f>IFERROR(VLOOKUP(E11,作業用!$G$5:$I$31,2,FALSE),"")</f>
        <v/>
      </c>
      <c r="I11" s="106"/>
      <c r="J11" s="106"/>
      <c r="K11" s="106"/>
      <c r="L11" s="106"/>
      <c r="M11" s="106"/>
      <c r="N11" s="106"/>
      <c r="O11" s="106"/>
      <c r="P11" s="107"/>
      <c r="Q11" s="151" t="str">
        <f>IFERROR(VLOOKUP(E11,作業用!$G$5:$I$31,3,FALSE),"")</f>
        <v/>
      </c>
      <c r="R11" s="151"/>
      <c r="S11" s="152"/>
      <c r="T11" s="152"/>
      <c r="U11" s="12"/>
      <c r="V11" s="21"/>
      <c r="W11" s="22" t="s">
        <v>106</v>
      </c>
      <c r="X11" s="61" t="str">
        <f t="shared" si="1"/>
        <v/>
      </c>
      <c r="Y11" s="62" t="str">
        <f t="shared" si="2"/>
        <v/>
      </c>
      <c r="Z11" s="12"/>
      <c r="AA11" s="13"/>
      <c r="AB11" s="151" t="str">
        <f t="shared" si="0"/>
        <v/>
      </c>
      <c r="AC11" s="151"/>
      <c r="AD11" s="151"/>
    </row>
    <row r="12" spans="1:60" x14ac:dyDescent="0.45">
      <c r="A12" s="152"/>
      <c r="B12" s="152"/>
      <c r="C12" s="152"/>
      <c r="D12" s="152"/>
      <c r="E12" s="140"/>
      <c r="F12" s="141"/>
      <c r="G12" s="141"/>
      <c r="H12" s="105" t="str">
        <f>IFERROR(VLOOKUP(E12,作業用!$G$5:$I$31,2,FALSE),"")</f>
        <v/>
      </c>
      <c r="I12" s="106"/>
      <c r="J12" s="106"/>
      <c r="K12" s="106"/>
      <c r="L12" s="106"/>
      <c r="M12" s="106"/>
      <c r="N12" s="106"/>
      <c r="O12" s="106"/>
      <c r="P12" s="107"/>
      <c r="Q12" s="151" t="str">
        <f>IFERROR(VLOOKUP(E12,作業用!$G$5:$I$31,3,FALSE),"")</f>
        <v/>
      </c>
      <c r="R12" s="151"/>
      <c r="S12" s="152"/>
      <c r="T12" s="152"/>
      <c r="U12" s="12"/>
      <c r="V12" s="21"/>
      <c r="W12" s="22" t="s">
        <v>106</v>
      </c>
      <c r="X12" s="61" t="str">
        <f t="shared" si="1"/>
        <v/>
      </c>
      <c r="Y12" s="62" t="str">
        <f t="shared" si="2"/>
        <v/>
      </c>
      <c r="Z12" s="12"/>
      <c r="AA12" s="13"/>
      <c r="AB12" s="151" t="str">
        <f t="shared" si="0"/>
        <v/>
      </c>
      <c r="AC12" s="151"/>
      <c r="AD12" s="151"/>
    </row>
    <row r="13" spans="1:60" x14ac:dyDescent="0.45">
      <c r="A13" s="156"/>
      <c r="B13" s="156"/>
      <c r="C13" s="156"/>
      <c r="D13" s="156"/>
      <c r="E13" s="148"/>
      <c r="F13" s="149"/>
      <c r="G13" s="150"/>
      <c r="H13" s="148"/>
      <c r="I13" s="149"/>
      <c r="J13" s="149"/>
      <c r="K13" s="149"/>
      <c r="L13" s="149"/>
      <c r="M13" s="149"/>
      <c r="N13" s="149"/>
      <c r="O13" s="149"/>
      <c r="P13" s="150"/>
      <c r="Q13" s="157"/>
      <c r="R13" s="157"/>
      <c r="S13" s="156"/>
      <c r="T13" s="156"/>
      <c r="U13" s="26"/>
      <c r="V13" s="27"/>
      <c r="W13" s="27" t="s">
        <v>106</v>
      </c>
      <c r="X13" s="53" t="str">
        <f t="shared" ref="X13:X14" si="3">IF(U13="","",IF(V13="00",U13,U13+1))</f>
        <v/>
      </c>
      <c r="Y13" s="54" t="str">
        <f t="shared" ref="Y13:Y14" si="4">IF(V13="","",IF(V13="00","30","00"))</f>
        <v/>
      </c>
      <c r="Z13" s="26"/>
      <c r="AA13" s="28"/>
      <c r="AB13" s="157" t="str">
        <f t="shared" ref="AB13:AB14" si="5">IF(Q13*S13=0,"",Q13*S13)</f>
        <v/>
      </c>
      <c r="AC13" s="157"/>
      <c r="AD13" s="157"/>
    </row>
    <row r="14" spans="1:60" x14ac:dyDescent="0.45">
      <c r="A14" s="191"/>
      <c r="B14" s="191"/>
      <c r="C14" s="191"/>
      <c r="D14" s="191"/>
      <c r="E14" s="188"/>
      <c r="F14" s="189"/>
      <c r="G14" s="190"/>
      <c r="H14" s="188"/>
      <c r="I14" s="189"/>
      <c r="J14" s="189"/>
      <c r="K14" s="189"/>
      <c r="L14" s="189"/>
      <c r="M14" s="189"/>
      <c r="N14" s="189"/>
      <c r="O14" s="189"/>
      <c r="P14" s="190"/>
      <c r="Q14" s="157"/>
      <c r="R14" s="157"/>
      <c r="S14" s="156"/>
      <c r="T14" s="156"/>
      <c r="U14" s="26"/>
      <c r="V14" s="27"/>
      <c r="W14" s="29" t="s">
        <v>106</v>
      </c>
      <c r="X14" s="78" t="str">
        <f t="shared" si="3"/>
        <v/>
      </c>
      <c r="Y14" s="79" t="str">
        <f t="shared" si="4"/>
        <v/>
      </c>
      <c r="Z14" s="26"/>
      <c r="AA14" s="28"/>
      <c r="AB14" s="157" t="str">
        <f t="shared" si="5"/>
        <v/>
      </c>
      <c r="AC14" s="157"/>
      <c r="AD14" s="157"/>
    </row>
    <row r="15" spans="1:60" ht="18.600000000000001" customHeight="1" x14ac:dyDescent="0.55000000000000004">
      <c r="A15" s="41"/>
      <c r="B15" s="42" t="s">
        <v>129</v>
      </c>
      <c r="C15" s="43" t="s">
        <v>131</v>
      </c>
      <c r="D15" s="45"/>
      <c r="E15" s="45"/>
      <c r="F15" s="45"/>
      <c r="G15" s="45"/>
      <c r="H15" s="45"/>
      <c r="I15" s="45"/>
      <c r="J15" s="45"/>
      <c r="K15" s="45"/>
      <c r="L15" s="45"/>
      <c r="M15" s="45"/>
      <c r="N15" s="45"/>
      <c r="O15" s="45"/>
      <c r="P15" s="45"/>
      <c r="Q15" s="159" t="s">
        <v>19</v>
      </c>
      <c r="R15" s="159"/>
      <c r="S15" s="162" t="str">
        <f>IF(SUM(S6:T14)=0,"",SUM(S6:T14))</f>
        <v/>
      </c>
      <c r="T15" s="162"/>
      <c r="U15" s="45"/>
      <c r="V15" s="45"/>
      <c r="W15" s="45"/>
      <c r="X15" s="45"/>
      <c r="Y15" s="45"/>
      <c r="Z15" s="159" t="s">
        <v>13</v>
      </c>
      <c r="AA15" s="159"/>
      <c r="AB15" s="160" t="str">
        <f>IF(SUM(AB6:AD14)=0,"",SUM(AB6:AD14))</f>
        <v/>
      </c>
      <c r="AC15" s="160"/>
      <c r="AD15" s="160"/>
    </row>
    <row r="16" spans="1:60" ht="12.45" customHeight="1" x14ac:dyDescent="0.55000000000000004">
      <c r="A16" s="46" t="s">
        <v>128</v>
      </c>
      <c r="B16" s="47"/>
      <c r="C16" s="47"/>
      <c r="D16" s="48"/>
      <c r="E16" s="48"/>
      <c r="F16" s="48"/>
      <c r="G16" s="48"/>
      <c r="H16" s="48"/>
      <c r="I16" s="48"/>
      <c r="J16" s="48"/>
      <c r="K16" s="48"/>
      <c r="L16" s="48"/>
      <c r="M16" s="48"/>
      <c r="N16" s="48"/>
      <c r="O16" s="48"/>
      <c r="P16" s="48"/>
      <c r="Q16" s="49"/>
      <c r="R16" s="49"/>
      <c r="S16" s="50"/>
      <c r="T16" s="50"/>
      <c r="U16" s="48"/>
      <c r="V16" s="48"/>
      <c r="W16" s="48"/>
      <c r="X16" s="48"/>
      <c r="Y16" s="48"/>
      <c r="Z16" s="49"/>
      <c r="AA16" s="49"/>
      <c r="AB16" s="25"/>
      <c r="AC16" s="25"/>
      <c r="AD16" s="25"/>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row>
    <row r="17" spans="1:60" ht="18" customHeight="1" x14ac:dyDescent="0.45">
      <c r="A17" s="163"/>
      <c r="B17" s="163"/>
      <c r="C17" s="163"/>
      <c r="D17" s="163"/>
      <c r="E17" s="163"/>
      <c r="F17" s="163"/>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63"/>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row>
    <row r="18" spans="1:60" ht="18" customHeight="1" x14ac:dyDescent="0.45">
      <c r="A18" s="163"/>
      <c r="B18" s="163"/>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row>
    <row r="19" spans="1:60" ht="10.199999999999999" customHeight="1" x14ac:dyDescent="0.45">
      <c r="A19" s="48"/>
      <c r="B19" s="48"/>
      <c r="C19" s="48"/>
      <c r="D19" s="48"/>
      <c r="E19" s="48"/>
      <c r="F19" s="48"/>
      <c r="G19" s="48"/>
      <c r="H19" s="48"/>
      <c r="I19" s="48"/>
      <c r="J19" s="48"/>
      <c r="K19" s="48"/>
      <c r="L19" s="48"/>
      <c r="M19" s="48"/>
      <c r="N19" s="73"/>
      <c r="O19" s="73"/>
      <c r="P19" s="74"/>
      <c r="Q19" s="75"/>
      <c r="R19" s="45"/>
      <c r="S19" s="45"/>
      <c r="T19" s="73"/>
      <c r="U19" s="73"/>
      <c r="V19" s="74"/>
      <c r="W19" s="74"/>
      <c r="X19" s="76"/>
      <c r="Y19" s="76"/>
      <c r="Z19" s="77"/>
      <c r="AA19" s="77"/>
    </row>
    <row r="20" spans="1:60" ht="18" customHeight="1" x14ac:dyDescent="0.45">
      <c r="A20" s="129" t="s">
        <v>111</v>
      </c>
      <c r="B20" s="129"/>
      <c r="C20" s="59"/>
      <c r="D20" s="37" t="s">
        <v>109</v>
      </c>
      <c r="E20" s="59"/>
      <c r="F20" s="39" t="s">
        <v>110</v>
      </c>
      <c r="G20" s="60"/>
      <c r="H20" s="39" t="s">
        <v>113</v>
      </c>
      <c r="Q20" s="38"/>
      <c r="R20" s="38"/>
      <c r="S20" s="38"/>
      <c r="T20" s="40"/>
      <c r="U20" s="40"/>
      <c r="V20" s="40"/>
      <c r="W20" s="161" t="s">
        <v>120</v>
      </c>
      <c r="X20" s="161"/>
      <c r="Y20" s="161"/>
      <c r="Z20" s="161"/>
      <c r="AA20" s="161"/>
      <c r="AB20" s="161"/>
      <c r="AC20" s="161"/>
      <c r="AD20" s="161"/>
    </row>
    <row r="21" spans="1:60" ht="18" customHeight="1" x14ac:dyDescent="0.45">
      <c r="A21" s="153" t="s">
        <v>122</v>
      </c>
      <c r="B21" s="153"/>
      <c r="C21" s="153"/>
      <c r="D21" s="153"/>
      <c r="E21" s="145" t="s">
        <v>6</v>
      </c>
      <c r="F21" s="146"/>
      <c r="G21" s="146"/>
      <c r="H21" s="145" t="s">
        <v>7</v>
      </c>
      <c r="I21" s="146"/>
      <c r="J21" s="146"/>
      <c r="K21" s="146"/>
      <c r="L21" s="146"/>
      <c r="M21" s="146"/>
      <c r="N21" s="146"/>
      <c r="O21" s="146"/>
      <c r="P21" s="147"/>
      <c r="Q21" s="153" t="s">
        <v>8</v>
      </c>
      <c r="R21" s="153"/>
      <c r="S21" s="153" t="s">
        <v>9</v>
      </c>
      <c r="T21" s="153"/>
      <c r="U21" s="145" t="s">
        <v>10</v>
      </c>
      <c r="V21" s="146"/>
      <c r="W21" s="146"/>
      <c r="X21" s="146"/>
      <c r="Y21" s="147"/>
      <c r="Z21" s="153" t="s">
        <v>11</v>
      </c>
      <c r="AA21" s="153"/>
      <c r="AB21" s="153" t="s">
        <v>12</v>
      </c>
      <c r="AC21" s="153"/>
      <c r="AD21" s="153"/>
    </row>
    <row r="22" spans="1:60" ht="18" customHeight="1" x14ac:dyDescent="0.45">
      <c r="A22" s="152"/>
      <c r="B22" s="152"/>
      <c r="C22" s="152"/>
      <c r="D22" s="152"/>
      <c r="E22" s="140"/>
      <c r="F22" s="141"/>
      <c r="G22" s="141"/>
      <c r="H22" s="105" t="str">
        <f>IFERROR(VLOOKUP(E22,作業用!$G$5:$I$31,2,FALSE),"")</f>
        <v/>
      </c>
      <c r="I22" s="106"/>
      <c r="J22" s="106"/>
      <c r="K22" s="106"/>
      <c r="L22" s="106"/>
      <c r="M22" s="106"/>
      <c r="N22" s="106"/>
      <c r="O22" s="106"/>
      <c r="P22" s="107"/>
      <c r="Q22" s="151" t="str">
        <f>IFERROR(VLOOKUP(E22,作業用!$G$5:$I$31,3,FALSE),"")</f>
        <v/>
      </c>
      <c r="R22" s="151"/>
      <c r="S22" s="152"/>
      <c r="T22" s="152"/>
      <c r="U22" s="12"/>
      <c r="V22" s="21"/>
      <c r="W22" s="22" t="s">
        <v>106</v>
      </c>
      <c r="X22" s="61" t="str">
        <f t="shared" ref="X22:X28" si="6">IFERROR(_xlfn.IFS(V22="00",U22,V22=10,U22,V22=20,U22,V22=30,U22+1,V22=40,U22+1,V22=50,U22+1),"")</f>
        <v/>
      </c>
      <c r="Y22" s="62" t="str">
        <f t="shared" ref="Y22:Y28" si="7">IFERROR(_xlfn.IFS(V22="00",30,V22=10,40,V22=20,50,V22=30,"00",V22=40,10,V22=50,20),"")</f>
        <v/>
      </c>
      <c r="Z22" s="12"/>
      <c r="AA22" s="13"/>
      <c r="AB22" s="151" t="str">
        <f t="shared" ref="AB22:AB28" si="8">IFERROR(IF(Q22*S22=0,"",Q22*S22),"")</f>
        <v/>
      </c>
      <c r="AC22" s="151"/>
      <c r="AD22" s="151"/>
    </row>
    <row r="23" spans="1:60" ht="18" customHeight="1" x14ac:dyDescent="0.45">
      <c r="A23" s="152"/>
      <c r="B23" s="152"/>
      <c r="C23" s="152"/>
      <c r="D23" s="152"/>
      <c r="E23" s="140"/>
      <c r="F23" s="141"/>
      <c r="G23" s="141"/>
      <c r="H23" s="105" t="str">
        <f>IFERROR(VLOOKUP(E23,作業用!$G$5:$I$31,2,FALSE),"")</f>
        <v/>
      </c>
      <c r="I23" s="106"/>
      <c r="J23" s="106"/>
      <c r="K23" s="106"/>
      <c r="L23" s="106"/>
      <c r="M23" s="106"/>
      <c r="N23" s="106"/>
      <c r="O23" s="106"/>
      <c r="P23" s="107"/>
      <c r="Q23" s="151" t="str">
        <f>IFERROR(VLOOKUP(E23,作業用!$G$5:$I$31,3,FALSE),"")</f>
        <v/>
      </c>
      <c r="R23" s="151"/>
      <c r="S23" s="152"/>
      <c r="T23" s="152"/>
      <c r="U23" s="12"/>
      <c r="V23" s="21"/>
      <c r="W23" s="22" t="s">
        <v>106</v>
      </c>
      <c r="X23" s="61" t="str">
        <f t="shared" si="6"/>
        <v/>
      </c>
      <c r="Y23" s="62" t="str">
        <f t="shared" si="7"/>
        <v/>
      </c>
      <c r="Z23" s="12"/>
      <c r="AA23" s="13"/>
      <c r="AB23" s="151" t="str">
        <f t="shared" si="8"/>
        <v/>
      </c>
      <c r="AC23" s="151"/>
      <c r="AD23" s="151"/>
    </row>
    <row r="24" spans="1:60" ht="18" customHeight="1" x14ac:dyDescent="0.45">
      <c r="A24" s="152"/>
      <c r="B24" s="152"/>
      <c r="C24" s="152"/>
      <c r="D24" s="152"/>
      <c r="E24" s="140"/>
      <c r="F24" s="141"/>
      <c r="G24" s="141"/>
      <c r="H24" s="105" t="str">
        <f>IFERROR(VLOOKUP(E24,作業用!$G$5:$I$31,2,FALSE),"")</f>
        <v/>
      </c>
      <c r="I24" s="106"/>
      <c r="J24" s="106"/>
      <c r="K24" s="106"/>
      <c r="L24" s="106"/>
      <c r="M24" s="106"/>
      <c r="N24" s="106"/>
      <c r="O24" s="106"/>
      <c r="P24" s="107"/>
      <c r="Q24" s="151" t="str">
        <f>IFERROR(VLOOKUP(E24,作業用!$G$5:$I$31,3,FALSE),"")</f>
        <v/>
      </c>
      <c r="R24" s="151"/>
      <c r="S24" s="152"/>
      <c r="T24" s="152"/>
      <c r="U24" s="12"/>
      <c r="V24" s="21"/>
      <c r="W24" s="22" t="s">
        <v>106</v>
      </c>
      <c r="X24" s="61" t="str">
        <f t="shared" si="6"/>
        <v/>
      </c>
      <c r="Y24" s="62" t="str">
        <f t="shared" si="7"/>
        <v/>
      </c>
      <c r="Z24" s="12"/>
      <c r="AA24" s="13"/>
      <c r="AB24" s="151" t="str">
        <f t="shared" si="8"/>
        <v/>
      </c>
      <c r="AC24" s="151"/>
      <c r="AD24" s="151"/>
    </row>
    <row r="25" spans="1:60" ht="18" customHeight="1" x14ac:dyDescent="0.45">
      <c r="A25" s="152"/>
      <c r="B25" s="152"/>
      <c r="C25" s="152"/>
      <c r="D25" s="152"/>
      <c r="E25" s="140"/>
      <c r="F25" s="141"/>
      <c r="G25" s="141"/>
      <c r="H25" s="105" t="str">
        <f>IFERROR(VLOOKUP(E25,作業用!$G$5:$I$31,2,FALSE),"")</f>
        <v/>
      </c>
      <c r="I25" s="106"/>
      <c r="J25" s="106"/>
      <c r="K25" s="106"/>
      <c r="L25" s="106"/>
      <c r="M25" s="106"/>
      <c r="N25" s="106"/>
      <c r="O25" s="106"/>
      <c r="P25" s="107"/>
      <c r="Q25" s="151" t="str">
        <f>IFERROR(VLOOKUP(E25,作業用!$G$5:$I$31,3,FALSE),"")</f>
        <v/>
      </c>
      <c r="R25" s="151"/>
      <c r="S25" s="152"/>
      <c r="T25" s="152"/>
      <c r="U25" s="12"/>
      <c r="V25" s="21"/>
      <c r="W25" s="22" t="s">
        <v>106</v>
      </c>
      <c r="X25" s="61" t="str">
        <f t="shared" si="6"/>
        <v/>
      </c>
      <c r="Y25" s="62" t="str">
        <f t="shared" si="7"/>
        <v/>
      </c>
      <c r="Z25" s="12"/>
      <c r="AA25" s="13"/>
      <c r="AB25" s="151" t="str">
        <f t="shared" si="8"/>
        <v/>
      </c>
      <c r="AC25" s="151"/>
      <c r="AD25" s="151"/>
    </row>
    <row r="26" spans="1:60" ht="18" customHeight="1" x14ac:dyDescent="0.45">
      <c r="A26" s="152"/>
      <c r="B26" s="152"/>
      <c r="C26" s="152"/>
      <c r="D26" s="152"/>
      <c r="E26" s="140"/>
      <c r="F26" s="141"/>
      <c r="G26" s="141"/>
      <c r="H26" s="105" t="str">
        <f>IFERROR(VLOOKUP(E26,作業用!$G$5:$I$31,2,FALSE),"")</f>
        <v/>
      </c>
      <c r="I26" s="106"/>
      <c r="J26" s="106"/>
      <c r="K26" s="106"/>
      <c r="L26" s="106"/>
      <c r="M26" s="106"/>
      <c r="N26" s="106"/>
      <c r="O26" s="106"/>
      <c r="P26" s="107"/>
      <c r="Q26" s="151" t="str">
        <f>IFERROR(VLOOKUP(E26,作業用!$G$5:$I$31,3,FALSE),"")</f>
        <v/>
      </c>
      <c r="R26" s="151"/>
      <c r="S26" s="152"/>
      <c r="T26" s="152"/>
      <c r="U26" s="12"/>
      <c r="V26" s="21"/>
      <c r="W26" s="22" t="s">
        <v>106</v>
      </c>
      <c r="X26" s="61" t="str">
        <f t="shared" si="6"/>
        <v/>
      </c>
      <c r="Y26" s="62" t="str">
        <f t="shared" si="7"/>
        <v/>
      </c>
      <c r="Z26" s="12"/>
      <c r="AA26" s="13"/>
      <c r="AB26" s="151" t="str">
        <f t="shared" si="8"/>
        <v/>
      </c>
      <c r="AC26" s="151"/>
      <c r="AD26" s="151"/>
    </row>
    <row r="27" spans="1:60" ht="18" customHeight="1" x14ac:dyDescent="0.45">
      <c r="A27" s="152"/>
      <c r="B27" s="152"/>
      <c r="C27" s="152"/>
      <c r="D27" s="152"/>
      <c r="E27" s="140"/>
      <c r="F27" s="141"/>
      <c r="G27" s="141"/>
      <c r="H27" s="105" t="str">
        <f>IFERROR(VLOOKUP(E27,作業用!$G$5:$I$31,2,FALSE),"")</f>
        <v/>
      </c>
      <c r="I27" s="106"/>
      <c r="J27" s="106"/>
      <c r="K27" s="106"/>
      <c r="L27" s="106"/>
      <c r="M27" s="106"/>
      <c r="N27" s="106"/>
      <c r="O27" s="106"/>
      <c r="P27" s="107"/>
      <c r="Q27" s="151" t="str">
        <f>IFERROR(VLOOKUP(E27,作業用!$G$5:$I$31,3,FALSE),"")</f>
        <v/>
      </c>
      <c r="R27" s="151"/>
      <c r="S27" s="152"/>
      <c r="T27" s="152"/>
      <c r="U27" s="12"/>
      <c r="V27" s="21"/>
      <c r="W27" s="22" t="s">
        <v>106</v>
      </c>
      <c r="X27" s="61" t="str">
        <f t="shared" si="6"/>
        <v/>
      </c>
      <c r="Y27" s="62" t="str">
        <f t="shared" si="7"/>
        <v/>
      </c>
      <c r="Z27" s="12"/>
      <c r="AA27" s="13"/>
      <c r="AB27" s="151" t="str">
        <f t="shared" si="8"/>
        <v/>
      </c>
      <c r="AC27" s="151"/>
      <c r="AD27" s="151"/>
    </row>
    <row r="28" spans="1:60" ht="18" customHeight="1" x14ac:dyDescent="0.45">
      <c r="A28" s="152"/>
      <c r="B28" s="152"/>
      <c r="C28" s="152"/>
      <c r="D28" s="152"/>
      <c r="E28" s="140"/>
      <c r="F28" s="141"/>
      <c r="G28" s="141"/>
      <c r="H28" s="105" t="str">
        <f>IFERROR(VLOOKUP(E28,作業用!$G$5:$I$31,2,FALSE),"")</f>
        <v/>
      </c>
      <c r="I28" s="106"/>
      <c r="J28" s="106"/>
      <c r="K28" s="106"/>
      <c r="L28" s="106"/>
      <c r="M28" s="106"/>
      <c r="N28" s="106"/>
      <c r="O28" s="106"/>
      <c r="P28" s="107"/>
      <c r="Q28" s="151" t="str">
        <f>IFERROR(VLOOKUP(E28,作業用!$G$5:$I$31,3,FALSE),"")</f>
        <v/>
      </c>
      <c r="R28" s="151"/>
      <c r="S28" s="152"/>
      <c r="T28" s="152"/>
      <c r="U28" s="12"/>
      <c r="V28" s="21"/>
      <c r="W28" s="22" t="s">
        <v>106</v>
      </c>
      <c r="X28" s="61" t="str">
        <f t="shared" si="6"/>
        <v/>
      </c>
      <c r="Y28" s="62" t="str">
        <f t="shared" si="7"/>
        <v/>
      </c>
      <c r="Z28" s="12"/>
      <c r="AA28" s="13"/>
      <c r="AB28" s="151" t="str">
        <f t="shared" si="8"/>
        <v/>
      </c>
      <c r="AC28" s="151"/>
      <c r="AD28" s="151"/>
    </row>
    <row r="29" spans="1:60" ht="18" customHeight="1" x14ac:dyDescent="0.45">
      <c r="A29" s="156"/>
      <c r="B29" s="156"/>
      <c r="C29" s="156"/>
      <c r="D29" s="156"/>
      <c r="E29" s="148"/>
      <c r="F29" s="149"/>
      <c r="G29" s="150"/>
      <c r="H29" s="148"/>
      <c r="I29" s="149"/>
      <c r="J29" s="149"/>
      <c r="K29" s="149"/>
      <c r="L29" s="149"/>
      <c r="M29" s="149"/>
      <c r="N29" s="149"/>
      <c r="O29" s="149"/>
      <c r="P29" s="150"/>
      <c r="Q29" s="157"/>
      <c r="R29" s="157"/>
      <c r="S29" s="156"/>
      <c r="T29" s="156"/>
      <c r="U29" s="26"/>
      <c r="V29" s="27"/>
      <c r="W29" s="89" t="s">
        <v>106</v>
      </c>
      <c r="X29" s="90" t="str">
        <f t="shared" ref="X29:X30" si="9">IFERROR(_xlfn.IFS(V29="00",U29,V29=10,U29,V29=20,U29,V29=30,U29+1,V29=40,U29+1,V29=50,U29+1),"")</f>
        <v/>
      </c>
      <c r="Y29" s="91" t="str">
        <f t="shared" ref="Y29:Y30" si="10">IFERROR(_xlfn.IFS(V29="00",30,V29=10,40,V29=20,50,V29=30,"00",V29=40,10,V29=50,20),"")</f>
        <v/>
      </c>
      <c r="Z29" s="26"/>
      <c r="AA29" s="28"/>
      <c r="AB29" s="157" t="str">
        <f t="shared" ref="AB29:AB30" si="11">IF(Q29*S29=0,"",Q29*S29)</f>
        <v/>
      </c>
      <c r="AC29" s="157"/>
      <c r="AD29" s="157"/>
    </row>
    <row r="30" spans="1:60" ht="18" customHeight="1" x14ac:dyDescent="0.45">
      <c r="A30" s="191"/>
      <c r="B30" s="191"/>
      <c r="C30" s="191"/>
      <c r="D30" s="191"/>
      <c r="E30" s="188"/>
      <c r="F30" s="189"/>
      <c r="G30" s="190"/>
      <c r="H30" s="188"/>
      <c r="I30" s="189"/>
      <c r="J30" s="189"/>
      <c r="K30" s="189"/>
      <c r="L30" s="189"/>
      <c r="M30" s="189"/>
      <c r="N30" s="189"/>
      <c r="O30" s="189"/>
      <c r="P30" s="190"/>
      <c r="Q30" s="157"/>
      <c r="R30" s="157"/>
      <c r="S30" s="156"/>
      <c r="T30" s="156"/>
      <c r="U30" s="26"/>
      <c r="V30" s="27"/>
      <c r="W30" s="89" t="s">
        <v>106</v>
      </c>
      <c r="X30" s="90" t="str">
        <f t="shared" si="9"/>
        <v/>
      </c>
      <c r="Y30" s="91" t="str">
        <f t="shared" si="10"/>
        <v/>
      </c>
      <c r="Z30" s="26"/>
      <c r="AA30" s="28"/>
      <c r="AB30" s="157" t="str">
        <f t="shared" si="11"/>
        <v/>
      </c>
      <c r="AC30" s="157"/>
      <c r="AD30" s="157"/>
    </row>
    <row r="31" spans="1:60" ht="18" customHeight="1" x14ac:dyDescent="0.55000000000000004">
      <c r="A31" s="41"/>
      <c r="B31" s="42" t="s">
        <v>129</v>
      </c>
      <c r="C31" s="43" t="s">
        <v>131</v>
      </c>
      <c r="D31" s="45"/>
      <c r="E31" s="45"/>
      <c r="F31" s="45"/>
      <c r="G31" s="45"/>
      <c r="H31" s="45"/>
      <c r="I31" s="45"/>
      <c r="J31" s="45"/>
      <c r="K31" s="45"/>
      <c r="L31" s="45"/>
      <c r="M31" s="45"/>
      <c r="N31" s="45"/>
      <c r="O31" s="45"/>
      <c r="P31" s="45"/>
      <c r="Q31" s="159" t="s">
        <v>19</v>
      </c>
      <c r="R31" s="159"/>
      <c r="S31" s="162" t="str">
        <f>IF(SUM(S22:T30)=0,"",SUM(S22:T30))</f>
        <v/>
      </c>
      <c r="T31" s="162"/>
      <c r="U31" s="45"/>
      <c r="V31" s="45"/>
      <c r="W31" s="45"/>
      <c r="X31" s="45"/>
      <c r="Y31" s="45"/>
      <c r="Z31" s="159" t="s">
        <v>13</v>
      </c>
      <c r="AA31" s="159"/>
      <c r="AB31" s="160" t="str">
        <f>IF(SUM(AB22:AD30)=0,"",SUM(AB22:AD30))</f>
        <v/>
      </c>
      <c r="AC31" s="160"/>
      <c r="AD31" s="160"/>
    </row>
    <row r="32" spans="1:60" ht="12.45" customHeight="1" x14ac:dyDescent="0.55000000000000004">
      <c r="A32" s="46" t="s">
        <v>128</v>
      </c>
      <c r="B32" s="47"/>
      <c r="C32" s="47"/>
      <c r="D32" s="48"/>
      <c r="E32" s="48"/>
      <c r="F32" s="48"/>
      <c r="G32" s="48"/>
      <c r="H32" s="48"/>
      <c r="I32" s="48"/>
      <c r="J32" s="48"/>
      <c r="K32" s="48"/>
      <c r="L32" s="48"/>
      <c r="M32" s="48"/>
      <c r="N32" s="48"/>
      <c r="O32" s="48"/>
      <c r="P32" s="48"/>
      <c r="Q32" s="49"/>
      <c r="R32" s="49"/>
      <c r="S32" s="50"/>
      <c r="T32" s="50"/>
      <c r="U32" s="48"/>
      <c r="V32" s="48"/>
      <c r="W32" s="48"/>
      <c r="X32" s="48"/>
      <c r="Y32" s="48"/>
      <c r="Z32" s="49"/>
      <c r="AA32" s="49"/>
      <c r="AB32" s="25"/>
      <c r="AC32" s="25"/>
      <c r="AD32" s="25"/>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row>
    <row r="33" spans="1:60" ht="18" customHeight="1" x14ac:dyDescent="0.45">
      <c r="A33" s="192"/>
      <c r="B33" s="193"/>
      <c r="C33" s="193"/>
      <c r="D33" s="193"/>
      <c r="E33" s="193"/>
      <c r="F33" s="193"/>
      <c r="G33" s="193"/>
      <c r="H33" s="193"/>
      <c r="I33" s="193"/>
      <c r="J33" s="193"/>
      <c r="K33" s="193"/>
      <c r="L33" s="193"/>
      <c r="M33" s="193"/>
      <c r="N33" s="193"/>
      <c r="O33" s="193"/>
      <c r="P33" s="193"/>
      <c r="Q33" s="193"/>
      <c r="R33" s="193"/>
      <c r="S33" s="193"/>
      <c r="T33" s="193"/>
      <c r="U33" s="193"/>
      <c r="V33" s="193"/>
      <c r="W33" s="193"/>
      <c r="X33" s="193"/>
      <c r="Y33" s="193"/>
      <c r="Z33" s="193"/>
      <c r="AA33" s="193"/>
      <c r="AB33" s="193"/>
      <c r="AC33" s="193"/>
      <c r="AD33" s="194"/>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row>
    <row r="34" spans="1:60" ht="18" customHeight="1" x14ac:dyDescent="0.45">
      <c r="A34" s="195"/>
      <c r="B34" s="196"/>
      <c r="C34" s="196"/>
      <c r="D34" s="196"/>
      <c r="E34" s="196"/>
      <c r="F34" s="196"/>
      <c r="G34" s="196"/>
      <c r="H34" s="196"/>
      <c r="I34" s="196"/>
      <c r="J34" s="196"/>
      <c r="K34" s="196"/>
      <c r="L34" s="196"/>
      <c r="M34" s="196"/>
      <c r="N34" s="196"/>
      <c r="O34" s="196"/>
      <c r="P34" s="196"/>
      <c r="Q34" s="196"/>
      <c r="R34" s="196"/>
      <c r="S34" s="196"/>
      <c r="T34" s="196"/>
      <c r="U34" s="196"/>
      <c r="V34" s="196"/>
      <c r="W34" s="196"/>
      <c r="X34" s="196"/>
      <c r="Y34" s="196"/>
      <c r="Z34" s="196"/>
      <c r="AA34" s="196"/>
      <c r="AB34" s="196"/>
      <c r="AC34" s="196"/>
      <c r="AD34" s="197"/>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row>
    <row r="35" spans="1:60" ht="10.199999999999999" customHeight="1" x14ac:dyDescent="0.45">
      <c r="A35" s="48"/>
      <c r="B35" s="48"/>
      <c r="C35" s="48"/>
      <c r="D35" s="48"/>
      <c r="E35" s="48"/>
      <c r="F35" s="48"/>
      <c r="G35" s="48"/>
      <c r="H35" s="48"/>
      <c r="I35" s="48"/>
      <c r="J35" s="48"/>
      <c r="K35" s="48"/>
      <c r="L35" s="48"/>
      <c r="M35" s="48"/>
      <c r="N35" s="73"/>
      <c r="O35" s="73"/>
      <c r="P35" s="74"/>
      <c r="Q35" s="75"/>
      <c r="R35" s="45"/>
      <c r="S35" s="45"/>
      <c r="T35" s="73"/>
      <c r="U35" s="73"/>
      <c r="V35" s="74"/>
      <c r="W35" s="74"/>
      <c r="X35" s="76"/>
      <c r="Y35" s="76"/>
      <c r="Z35" s="77"/>
      <c r="AA35" s="77"/>
    </row>
  </sheetData>
  <sheetProtection algorithmName="SHA-512" hashValue="XH7ceX/BdnNF3iUyx4UxsbptHpv20NxFoNoWu38wEf6V5O8Cl6yalyVjoBpFXaY0U6Dc9HFwyWWrpiAbJQe+0g==" saltValue="R3tM5TpEna2H/qV95xr9mA==" spinCount="100000" sheet="1" objects="1" scenarios="1"/>
  <mergeCells count="145">
    <mergeCell ref="A14:D14"/>
    <mergeCell ref="A13:D13"/>
    <mergeCell ref="E14:G14"/>
    <mergeCell ref="H14:P14"/>
    <mergeCell ref="E13:G13"/>
    <mergeCell ref="H13:P13"/>
    <mergeCell ref="A20:B20"/>
    <mergeCell ref="A8:D8"/>
    <mergeCell ref="A7:D7"/>
    <mergeCell ref="E8:G8"/>
    <mergeCell ref="H8:P8"/>
    <mergeCell ref="H12:P12"/>
    <mergeCell ref="Q8:R8"/>
    <mergeCell ref="S8:T8"/>
    <mergeCell ref="A10:D10"/>
    <mergeCell ref="A9:D9"/>
    <mergeCell ref="A12:D12"/>
    <mergeCell ref="A11:D11"/>
    <mergeCell ref="E11:G11"/>
    <mergeCell ref="H11:P11"/>
    <mergeCell ref="H29:P29"/>
    <mergeCell ref="A22:D22"/>
    <mergeCell ref="A24:D24"/>
    <mergeCell ref="A23:D23"/>
    <mergeCell ref="A25:D25"/>
    <mergeCell ref="A27:D27"/>
    <mergeCell ref="A26:D26"/>
    <mergeCell ref="E26:G26"/>
    <mergeCell ref="H26:P26"/>
    <mergeCell ref="E22:G22"/>
    <mergeCell ref="H22:P22"/>
    <mergeCell ref="E25:G25"/>
    <mergeCell ref="H25:P25"/>
    <mergeCell ref="E28:G28"/>
    <mergeCell ref="H28:P28"/>
    <mergeCell ref="E12:G12"/>
    <mergeCell ref="A30:D30"/>
    <mergeCell ref="Q31:R31"/>
    <mergeCell ref="S31:T31"/>
    <mergeCell ref="A33:AD34"/>
    <mergeCell ref="E7:G7"/>
    <mergeCell ref="H7:P7"/>
    <mergeCell ref="Q7:R7"/>
    <mergeCell ref="S7:T7"/>
    <mergeCell ref="AB7:AD7"/>
    <mergeCell ref="AB8:AD8"/>
    <mergeCell ref="E9:G9"/>
    <mergeCell ref="H9:P9"/>
    <mergeCell ref="Q9:R9"/>
    <mergeCell ref="S9:T9"/>
    <mergeCell ref="AB9:AD9"/>
    <mergeCell ref="E10:G10"/>
    <mergeCell ref="H10:P10"/>
    <mergeCell ref="Q10:R10"/>
    <mergeCell ref="S10:T10"/>
    <mergeCell ref="AB10:AD10"/>
    <mergeCell ref="AB11:AD11"/>
    <mergeCell ref="A29:D29"/>
    <mergeCell ref="A28:D28"/>
    <mergeCell ref="E29:G29"/>
    <mergeCell ref="A4:B4"/>
    <mergeCell ref="E5:G5"/>
    <mergeCell ref="H5:P5"/>
    <mergeCell ref="Q5:R5"/>
    <mergeCell ref="S5:T5"/>
    <mergeCell ref="U5:Y5"/>
    <mergeCell ref="Z5:AA5"/>
    <mergeCell ref="AB5:AD5"/>
    <mergeCell ref="E6:G6"/>
    <mergeCell ref="H6:P6"/>
    <mergeCell ref="Q6:R6"/>
    <mergeCell ref="S6:T6"/>
    <mergeCell ref="AB6:AD6"/>
    <mergeCell ref="W4:AD4"/>
    <mergeCell ref="A6:D6"/>
    <mergeCell ref="A5:D5"/>
    <mergeCell ref="Q12:R12"/>
    <mergeCell ref="S12:T12"/>
    <mergeCell ref="AB12:AD12"/>
    <mergeCell ref="Q13:R13"/>
    <mergeCell ref="S13:T13"/>
    <mergeCell ref="AB13:AD13"/>
    <mergeCell ref="Q11:R11"/>
    <mergeCell ref="S11:T11"/>
    <mergeCell ref="AB14:AD14"/>
    <mergeCell ref="Q14:R14"/>
    <mergeCell ref="S14:T14"/>
    <mergeCell ref="Q15:R15"/>
    <mergeCell ref="S15:T15"/>
    <mergeCell ref="Z15:AA15"/>
    <mergeCell ref="AB15:AD15"/>
    <mergeCell ref="Q21:R21"/>
    <mergeCell ref="S21:T21"/>
    <mergeCell ref="U21:Y21"/>
    <mergeCell ref="Z21:AA21"/>
    <mergeCell ref="AB21:AD21"/>
    <mergeCell ref="W20:AD20"/>
    <mergeCell ref="A17:AD18"/>
    <mergeCell ref="E21:G21"/>
    <mergeCell ref="H21:P21"/>
    <mergeCell ref="A21:D21"/>
    <mergeCell ref="AB26:AD26"/>
    <mergeCell ref="E27:G27"/>
    <mergeCell ref="H27:P27"/>
    <mergeCell ref="Q27:R27"/>
    <mergeCell ref="S27:T27"/>
    <mergeCell ref="AB27:AD27"/>
    <mergeCell ref="Q26:R26"/>
    <mergeCell ref="Q22:R22"/>
    <mergeCell ref="S22:T22"/>
    <mergeCell ref="AB22:AD22"/>
    <mergeCell ref="H23:P23"/>
    <mergeCell ref="Q23:R23"/>
    <mergeCell ref="S23:T23"/>
    <mergeCell ref="AB23:AD23"/>
    <mergeCell ref="E24:G24"/>
    <mergeCell ref="H24:P24"/>
    <mergeCell ref="Q24:R24"/>
    <mergeCell ref="S24:T24"/>
    <mergeCell ref="AB24:AD24"/>
    <mergeCell ref="E23:G23"/>
    <mergeCell ref="AJ6:AU6"/>
    <mergeCell ref="AJ5:AU5"/>
    <mergeCell ref="AJ4:AU4"/>
    <mergeCell ref="Z31:AA31"/>
    <mergeCell ref="AB31:AD31"/>
    <mergeCell ref="A2:C2"/>
    <mergeCell ref="D2:F2"/>
    <mergeCell ref="G2:J2"/>
    <mergeCell ref="K2:AD2"/>
    <mergeCell ref="Q28:R28"/>
    <mergeCell ref="S28:T28"/>
    <mergeCell ref="AB28:AD28"/>
    <mergeCell ref="S26:T26"/>
    <mergeCell ref="AB29:AD29"/>
    <mergeCell ref="E30:G30"/>
    <mergeCell ref="H30:P30"/>
    <mergeCell ref="Q30:R30"/>
    <mergeCell ref="S30:T30"/>
    <mergeCell ref="AB30:AD30"/>
    <mergeCell ref="Q29:R29"/>
    <mergeCell ref="S29:T29"/>
    <mergeCell ref="Q25:R25"/>
    <mergeCell ref="S25:T25"/>
    <mergeCell ref="AB25:AD25"/>
  </mergeCells>
  <phoneticPr fontId="1"/>
  <printOptions horizontalCentered="1"/>
  <pageMargins left="0.23622047244094491" right="0.23622047244094491" top="0.74803149606299213" bottom="0.74803149606299213" header="0.31496062992125984" footer="0.31496062992125984"/>
  <pageSetup paperSize="9" orientation="portrait" r:id="rId1"/>
  <headerFooter>
    <oddFooter>&amp;C&amp;14&amp;P</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37DE0EE-6507-4EAD-AA9F-321BEF341380}">
          <x14:formula1>
            <xm:f>作業用!$C$5:$C$21</xm:f>
          </x14:formula1>
          <xm:sqref>U6:U14 Z6:Z14 U22:U30 Z22:Z30</xm:sqref>
        </x14:dataValidation>
        <x14:dataValidation type="list" allowBlank="1" showInputMessage="1" showErrorMessage="1" xr:uid="{35D076D4-B664-4E00-9F53-B52298C01A93}">
          <x14:formula1>
            <xm:f>作業用!$L$5:$L$50</xm:f>
          </x14:formula1>
          <xm:sqref>A6:D12 A22:D28</xm:sqref>
        </x14:dataValidation>
        <x14:dataValidation type="list" allowBlank="1" showInputMessage="1" showErrorMessage="1" xr:uid="{075705E3-8166-4A1C-B2F3-1FE9596506CC}">
          <x14:formula1>
            <xm:f>作業用!$E$5:$E$10</xm:f>
          </x14:formula1>
          <xm:sqref>AA6:AA14 V6:V14 V22:V30 AA22:AA30</xm:sqref>
        </x14:dataValidation>
        <x14:dataValidation type="list" allowBlank="1" showInputMessage="1" showErrorMessage="1" xr:uid="{6C445EF6-CBEC-46D7-84EC-5ECD209BB97D}">
          <x14:formula1>
            <xm:f>作業用!$G$5:$G$15</xm:f>
          </x14:formula1>
          <xm:sqref>E6:G12 E22:G28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20A5A-3CAB-4B26-B85A-417C05064F5F}">
  <sheetPr>
    <pageSetUpPr fitToPage="1"/>
  </sheetPr>
  <dimension ref="A4:AU77"/>
  <sheetViews>
    <sheetView view="pageBreakPreview" zoomScale="60" zoomScaleNormal="80" workbookViewId="0">
      <selection activeCell="AG4" sqref="AG4"/>
    </sheetView>
  </sheetViews>
  <sheetFormatPr defaultColWidth="5.59765625" defaultRowHeight="16.8" customHeight="1" x14ac:dyDescent="0.45"/>
  <cols>
    <col min="9" max="9" width="8.19921875" bestFit="1" customWidth="1"/>
  </cols>
  <sheetData>
    <row r="4" spans="1:29" ht="16.8" customHeight="1" x14ac:dyDescent="0.45">
      <c r="A4" s="257" t="s">
        <v>67</v>
      </c>
      <c r="B4" s="257"/>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row>
    <row r="5" spans="1:29" ht="16.8" customHeight="1" x14ac:dyDescent="0.45">
      <c r="A5" s="257"/>
      <c r="B5" s="257"/>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57"/>
      <c r="AC5" s="257"/>
    </row>
    <row r="6" spans="1:29" ht="16.8" customHeight="1" x14ac:dyDescent="0.45">
      <c r="A6" s="16"/>
      <c r="B6" s="16"/>
      <c r="C6" s="16"/>
      <c r="D6" s="16"/>
      <c r="E6" s="16"/>
      <c r="F6" s="16"/>
      <c r="G6" s="16"/>
      <c r="H6" s="16"/>
      <c r="I6" s="16"/>
      <c r="J6" s="16"/>
      <c r="K6" s="16"/>
      <c r="L6" s="16"/>
      <c r="M6" s="16"/>
      <c r="N6" s="16"/>
      <c r="O6" s="16"/>
      <c r="P6" s="16"/>
      <c r="Q6" s="16"/>
      <c r="R6" s="16"/>
      <c r="S6" s="16"/>
      <c r="T6" s="16"/>
      <c r="U6" s="16"/>
      <c r="V6" s="16"/>
      <c r="W6" s="16"/>
    </row>
    <row r="7" spans="1:29" ht="16.8" customHeight="1" x14ac:dyDescent="0.45">
      <c r="A7" s="5" t="s">
        <v>68</v>
      </c>
      <c r="B7" s="16"/>
      <c r="C7" s="16"/>
      <c r="D7" s="16"/>
      <c r="E7" s="16"/>
      <c r="F7" s="16"/>
      <c r="G7" s="16"/>
      <c r="H7" s="16"/>
      <c r="I7" s="16"/>
      <c r="J7" s="16"/>
      <c r="K7" s="16"/>
      <c r="L7" s="16"/>
      <c r="M7" s="16"/>
      <c r="N7" s="16"/>
      <c r="O7" s="16"/>
      <c r="P7" s="16"/>
      <c r="Q7" s="16"/>
      <c r="R7" s="16"/>
      <c r="S7" s="16"/>
      <c r="T7" s="16"/>
      <c r="U7" s="16"/>
      <c r="V7" s="16"/>
      <c r="W7" s="16"/>
    </row>
    <row r="8" spans="1:29" ht="16.8" customHeight="1" x14ac:dyDescent="0.45">
      <c r="A8" s="5" t="s">
        <v>69</v>
      </c>
      <c r="B8" s="16"/>
      <c r="C8" s="16"/>
      <c r="D8" s="16"/>
      <c r="E8" s="16"/>
      <c r="F8" s="16"/>
      <c r="G8" s="16"/>
      <c r="H8" s="16"/>
      <c r="I8" s="16"/>
      <c r="J8" s="16"/>
      <c r="K8" s="16"/>
      <c r="L8" s="16"/>
      <c r="M8" s="16"/>
      <c r="N8" s="16"/>
      <c r="O8" s="16"/>
      <c r="P8" s="16"/>
      <c r="Q8" s="16"/>
      <c r="R8" s="16"/>
      <c r="S8" s="16"/>
      <c r="T8" s="16"/>
      <c r="U8" s="16"/>
      <c r="V8" s="16"/>
      <c r="W8" s="16"/>
    </row>
    <row r="9" spans="1:29" ht="16.8" customHeight="1" x14ac:dyDescent="0.45">
      <c r="A9" s="5" t="s">
        <v>70</v>
      </c>
      <c r="B9" s="16"/>
      <c r="C9" s="16"/>
      <c r="D9" s="16"/>
      <c r="E9" s="16"/>
      <c r="F9" s="16"/>
      <c r="G9" s="16"/>
      <c r="H9" s="16"/>
      <c r="I9" s="16"/>
      <c r="J9" s="16"/>
      <c r="K9" s="16"/>
      <c r="L9" s="16"/>
      <c r="M9" s="16"/>
      <c r="N9" s="16"/>
      <c r="O9" s="16"/>
      <c r="P9" s="16"/>
      <c r="Q9" s="16"/>
      <c r="R9" s="16"/>
      <c r="S9" s="16"/>
      <c r="T9" s="16"/>
      <c r="U9" s="16"/>
      <c r="V9" s="16"/>
      <c r="W9" s="16"/>
    </row>
    <row r="10" spans="1:29" ht="16.8" customHeight="1" x14ac:dyDescent="0.45">
      <c r="A10" s="5" t="s">
        <v>71</v>
      </c>
      <c r="B10" s="16"/>
      <c r="C10" s="16"/>
      <c r="D10" s="16"/>
      <c r="E10" s="16"/>
      <c r="F10" s="16"/>
      <c r="G10" s="16"/>
      <c r="H10" s="16"/>
      <c r="I10" s="16"/>
      <c r="J10" s="16"/>
      <c r="K10" s="16"/>
      <c r="L10" s="16"/>
      <c r="M10" s="16"/>
      <c r="N10" s="16"/>
      <c r="O10" s="16"/>
      <c r="P10" s="16"/>
      <c r="Q10" s="16"/>
      <c r="R10" s="16"/>
      <c r="S10" s="16"/>
      <c r="T10" s="16"/>
      <c r="U10" s="16"/>
      <c r="V10" s="16"/>
      <c r="W10" s="16"/>
    </row>
    <row r="11" spans="1:29" ht="16.8" customHeight="1" x14ac:dyDescent="0.45">
      <c r="A11" s="5" t="s">
        <v>72</v>
      </c>
      <c r="B11" s="16"/>
      <c r="C11" s="16"/>
      <c r="D11" s="16"/>
      <c r="E11" s="16"/>
      <c r="F11" s="16"/>
      <c r="G11" s="16"/>
      <c r="H11" s="16"/>
      <c r="I11" s="16"/>
      <c r="J11" s="16"/>
      <c r="K11" s="16"/>
      <c r="L11" s="16"/>
      <c r="M11" s="16"/>
      <c r="N11" s="16"/>
      <c r="O11" s="16"/>
      <c r="P11" s="16"/>
      <c r="Q11" s="16"/>
      <c r="R11" s="16"/>
      <c r="S11" s="16"/>
      <c r="T11" s="16"/>
      <c r="U11" s="16"/>
      <c r="V11" s="16"/>
      <c r="W11" s="16"/>
    </row>
    <row r="12" spans="1:29" ht="16.8" customHeight="1" x14ac:dyDescent="0.45">
      <c r="A12" s="5" t="s">
        <v>73</v>
      </c>
      <c r="B12" s="16"/>
      <c r="C12" s="16"/>
      <c r="D12" s="16"/>
      <c r="E12" s="16"/>
      <c r="F12" s="16"/>
      <c r="G12" s="16"/>
      <c r="H12" s="16"/>
      <c r="I12" s="16"/>
      <c r="J12" s="16"/>
      <c r="K12" s="16"/>
      <c r="L12" s="16"/>
      <c r="M12" s="16"/>
      <c r="N12" s="16"/>
      <c r="O12" s="16"/>
      <c r="P12" s="16"/>
      <c r="Q12" s="16"/>
      <c r="R12" s="16"/>
      <c r="S12" s="16"/>
      <c r="T12" s="16"/>
      <c r="U12" s="16"/>
      <c r="V12" s="16"/>
      <c r="W12" s="16"/>
    </row>
    <row r="13" spans="1:29" ht="16.8" customHeight="1" x14ac:dyDescent="0.45">
      <c r="A13" s="5" t="s">
        <v>74</v>
      </c>
      <c r="B13" s="16"/>
      <c r="C13" s="16"/>
      <c r="D13" s="16"/>
      <c r="E13" s="16"/>
      <c r="F13" s="16"/>
      <c r="G13" s="16"/>
      <c r="H13" s="16"/>
      <c r="I13" s="16"/>
      <c r="J13" s="16"/>
      <c r="K13" s="16"/>
      <c r="L13" s="16"/>
      <c r="M13" s="16"/>
      <c r="N13" s="16"/>
      <c r="O13" s="16"/>
      <c r="P13" s="16"/>
      <c r="Q13" s="16"/>
      <c r="R13" s="16"/>
      <c r="S13" s="16"/>
      <c r="T13" s="16"/>
      <c r="U13" s="16"/>
      <c r="V13" s="16"/>
      <c r="W13" s="16"/>
    </row>
    <row r="14" spans="1:29" ht="16.8" customHeight="1" x14ac:dyDescent="0.45">
      <c r="A14" s="5" t="s">
        <v>75</v>
      </c>
      <c r="B14" s="16"/>
      <c r="C14" s="16"/>
      <c r="D14" s="16"/>
      <c r="E14" s="16"/>
      <c r="F14" s="16"/>
      <c r="G14" s="16"/>
      <c r="H14" s="16"/>
      <c r="I14" s="16"/>
      <c r="J14" s="16"/>
      <c r="K14" s="16"/>
      <c r="L14" s="16"/>
      <c r="M14" s="16"/>
      <c r="N14" s="16"/>
      <c r="O14" s="16"/>
      <c r="P14" s="16"/>
      <c r="Q14" s="16"/>
      <c r="R14" s="16"/>
      <c r="S14" s="16"/>
      <c r="T14" s="16"/>
      <c r="U14" s="16"/>
      <c r="V14" s="16"/>
      <c r="W14" s="16"/>
    </row>
    <row r="15" spans="1:29" ht="16.8" customHeight="1" x14ac:dyDescent="0.45">
      <c r="A15" s="5"/>
      <c r="B15" s="16"/>
      <c r="C15" s="16"/>
      <c r="D15" s="16"/>
      <c r="E15" s="16"/>
      <c r="F15" s="16"/>
      <c r="G15" s="16"/>
      <c r="H15" s="16"/>
      <c r="I15" s="16"/>
      <c r="J15" s="16"/>
      <c r="K15" s="16"/>
      <c r="L15" s="16"/>
      <c r="M15" s="16"/>
      <c r="N15" s="16"/>
      <c r="O15" s="16"/>
      <c r="P15" s="16"/>
      <c r="Q15" s="16"/>
      <c r="R15" s="16"/>
      <c r="S15" s="16"/>
      <c r="T15" s="16"/>
      <c r="U15" s="16"/>
      <c r="V15" s="16"/>
      <c r="W15" s="16"/>
    </row>
    <row r="16" spans="1:29" ht="16.8" customHeight="1" x14ac:dyDescent="0.45">
      <c r="A16" s="16"/>
      <c r="B16" s="16"/>
      <c r="C16" s="16"/>
      <c r="D16" s="16"/>
      <c r="E16" s="16"/>
      <c r="F16" s="16"/>
      <c r="G16" s="16"/>
      <c r="H16" s="16"/>
      <c r="I16" s="16"/>
      <c r="J16" s="16"/>
      <c r="K16" s="16"/>
      <c r="L16" s="16"/>
      <c r="M16" s="16"/>
      <c r="N16" s="16"/>
      <c r="T16" s="258" t="s">
        <v>76</v>
      </c>
      <c r="U16" s="259"/>
      <c r="V16" s="211"/>
      <c r="W16" s="211"/>
      <c r="X16" s="262" t="s">
        <v>26</v>
      </c>
      <c r="Y16" s="211"/>
      <c r="Z16" s="262" t="s">
        <v>55</v>
      </c>
      <c r="AA16" s="211"/>
      <c r="AB16" s="264" t="s">
        <v>28</v>
      </c>
    </row>
    <row r="17" spans="1:47" ht="16.8" customHeight="1" x14ac:dyDescent="0.45">
      <c r="A17" s="1"/>
      <c r="B17" s="1"/>
      <c r="C17" s="1"/>
      <c r="D17" s="1"/>
      <c r="E17" s="1"/>
      <c r="F17" s="1"/>
      <c r="G17" s="1"/>
      <c r="H17" s="1"/>
      <c r="I17" s="1"/>
      <c r="J17" s="1"/>
      <c r="K17" s="1"/>
      <c r="L17" s="1"/>
      <c r="M17" s="1"/>
      <c r="N17" s="1"/>
      <c r="T17" s="260"/>
      <c r="U17" s="261"/>
      <c r="V17" s="215"/>
      <c r="W17" s="215"/>
      <c r="X17" s="263"/>
      <c r="Y17" s="215"/>
      <c r="Z17" s="263"/>
      <c r="AA17" s="215"/>
      <c r="AB17" s="265"/>
    </row>
    <row r="18" spans="1:47" ht="16.8" customHeight="1" x14ac:dyDescent="0.45">
      <c r="A18" s="210" t="s">
        <v>77</v>
      </c>
      <c r="B18" s="211"/>
      <c r="C18" s="216"/>
      <c r="D18" s="219" t="s">
        <v>78</v>
      </c>
      <c r="E18" s="219"/>
      <c r="F18" s="220" t="str">
        <f>IF(発注書1日目・2日目!F8=0,"",発注書1日目・2日目!F8)</f>
        <v/>
      </c>
      <c r="G18" s="221"/>
      <c r="H18" s="221"/>
      <c r="I18" s="221"/>
      <c r="J18" s="221"/>
      <c r="K18" s="221"/>
      <c r="L18" s="221"/>
      <c r="M18" s="221"/>
      <c r="N18" s="221"/>
      <c r="O18" s="221"/>
      <c r="P18" s="221"/>
      <c r="Q18" s="221"/>
      <c r="R18" s="221"/>
      <c r="S18" s="221"/>
      <c r="T18" s="221"/>
      <c r="U18" s="221"/>
      <c r="V18" s="221"/>
      <c r="W18" s="221"/>
      <c r="X18" s="221"/>
      <c r="Y18" s="221"/>
      <c r="Z18" s="221"/>
      <c r="AA18" s="221"/>
      <c r="AB18" s="222"/>
    </row>
    <row r="19" spans="1:47" ht="16.8" customHeight="1" x14ac:dyDescent="0.45">
      <c r="A19" s="212"/>
      <c r="B19" s="213"/>
      <c r="C19" s="217"/>
      <c r="D19" s="219"/>
      <c r="E19" s="219"/>
      <c r="F19" s="223"/>
      <c r="G19" s="224"/>
      <c r="H19" s="224"/>
      <c r="I19" s="224"/>
      <c r="J19" s="224"/>
      <c r="K19" s="224"/>
      <c r="L19" s="224"/>
      <c r="M19" s="224"/>
      <c r="N19" s="224"/>
      <c r="O19" s="224"/>
      <c r="P19" s="224"/>
      <c r="Q19" s="224"/>
      <c r="R19" s="224"/>
      <c r="S19" s="224"/>
      <c r="T19" s="224"/>
      <c r="U19" s="224"/>
      <c r="V19" s="224"/>
      <c r="W19" s="224"/>
      <c r="X19" s="224"/>
      <c r="Y19" s="224"/>
      <c r="Z19" s="224"/>
      <c r="AA19" s="224"/>
      <c r="AB19" s="225"/>
    </row>
    <row r="20" spans="1:47" ht="16.8" customHeight="1" x14ac:dyDescent="0.45">
      <c r="A20" s="212"/>
      <c r="B20" s="213"/>
      <c r="C20" s="217"/>
      <c r="D20" s="219"/>
      <c r="E20" s="219"/>
      <c r="F20" s="226"/>
      <c r="G20" s="227"/>
      <c r="H20" s="227"/>
      <c r="I20" s="227"/>
      <c r="J20" s="227"/>
      <c r="K20" s="227"/>
      <c r="L20" s="227"/>
      <c r="M20" s="227"/>
      <c r="N20" s="227"/>
      <c r="O20" s="227"/>
      <c r="P20" s="227"/>
      <c r="Q20" s="227"/>
      <c r="R20" s="227"/>
      <c r="S20" s="227"/>
      <c r="T20" s="227"/>
      <c r="U20" s="227"/>
      <c r="V20" s="227"/>
      <c r="W20" s="227"/>
      <c r="X20" s="227"/>
      <c r="Y20" s="227"/>
      <c r="Z20" s="227"/>
      <c r="AA20" s="227"/>
      <c r="AB20" s="228"/>
    </row>
    <row r="21" spans="1:47" ht="16.8" customHeight="1" x14ac:dyDescent="0.45">
      <c r="A21" s="212"/>
      <c r="B21" s="213"/>
      <c r="C21" s="217"/>
      <c r="D21" s="219" t="s">
        <v>79</v>
      </c>
      <c r="E21" s="219"/>
      <c r="F21" s="229" t="str">
        <f>IF(発注書1日目・2日目!F11=0,"",発注書1日目・2日目!F11)</f>
        <v/>
      </c>
      <c r="G21" s="230"/>
      <c r="H21" s="230"/>
      <c r="I21" s="230"/>
      <c r="J21" s="230"/>
      <c r="K21" s="230"/>
      <c r="L21" s="230"/>
      <c r="M21" s="230"/>
      <c r="N21" s="230"/>
      <c r="O21" s="230"/>
      <c r="P21" s="230"/>
      <c r="Q21" s="230"/>
      <c r="R21" s="230"/>
      <c r="S21" s="219" t="s">
        <v>80</v>
      </c>
      <c r="T21" s="219"/>
      <c r="U21" s="238" t="str">
        <f>IF(発注書1日目・2日目!F12=0,"",発注書1日目・2日目!F12)</f>
        <v/>
      </c>
      <c r="V21" s="239"/>
      <c r="W21" s="239"/>
      <c r="X21" s="239"/>
      <c r="Y21" s="239"/>
      <c r="Z21" s="239"/>
      <c r="AA21" s="239"/>
      <c r="AB21" s="240"/>
    </row>
    <row r="22" spans="1:47" ht="16.8" customHeight="1" x14ac:dyDescent="0.45">
      <c r="A22" s="212"/>
      <c r="B22" s="213"/>
      <c r="C22" s="217"/>
      <c r="D22" s="219"/>
      <c r="E22" s="219"/>
      <c r="F22" s="231"/>
      <c r="G22" s="232"/>
      <c r="H22" s="232"/>
      <c r="I22" s="232"/>
      <c r="J22" s="232"/>
      <c r="K22" s="232"/>
      <c r="L22" s="232"/>
      <c r="M22" s="232"/>
      <c r="N22" s="232"/>
      <c r="O22" s="232"/>
      <c r="P22" s="232"/>
      <c r="Q22" s="232"/>
      <c r="R22" s="232"/>
      <c r="S22" s="219"/>
      <c r="T22" s="219"/>
      <c r="U22" s="241"/>
      <c r="V22" s="242"/>
      <c r="W22" s="242"/>
      <c r="X22" s="242"/>
      <c r="Y22" s="242"/>
      <c r="Z22" s="242"/>
      <c r="AA22" s="242"/>
      <c r="AB22" s="243"/>
    </row>
    <row r="23" spans="1:47" ht="16.8" customHeight="1" x14ac:dyDescent="0.45">
      <c r="A23" s="212"/>
      <c r="B23" s="213"/>
      <c r="C23" s="217"/>
      <c r="D23" s="219"/>
      <c r="E23" s="219"/>
      <c r="F23" s="233"/>
      <c r="G23" s="234"/>
      <c r="H23" s="234"/>
      <c r="I23" s="234"/>
      <c r="J23" s="234"/>
      <c r="K23" s="234"/>
      <c r="L23" s="234"/>
      <c r="M23" s="234"/>
      <c r="N23" s="234"/>
      <c r="O23" s="234"/>
      <c r="P23" s="234"/>
      <c r="Q23" s="234"/>
      <c r="R23" s="234"/>
      <c r="S23" s="219"/>
      <c r="T23" s="219"/>
      <c r="U23" s="244"/>
      <c r="V23" s="245"/>
      <c r="W23" s="245"/>
      <c r="X23" s="245"/>
      <c r="Y23" s="245"/>
      <c r="Z23" s="245"/>
      <c r="AA23" s="245"/>
      <c r="AB23" s="246"/>
    </row>
    <row r="24" spans="1:47" ht="16.8" customHeight="1" x14ac:dyDescent="0.45">
      <c r="A24" s="212"/>
      <c r="B24" s="213"/>
      <c r="C24" s="217"/>
      <c r="D24" s="247" t="s">
        <v>81</v>
      </c>
      <c r="E24" s="248"/>
      <c r="F24" s="249" t="str">
        <f>IF(発注書1日目・2日目!F14=0,"",発注書1日目・2日目!F14)</f>
        <v/>
      </c>
      <c r="G24" s="250"/>
      <c r="H24" s="250"/>
      <c r="I24" s="250"/>
      <c r="J24" s="250"/>
      <c r="K24" s="250"/>
      <c r="L24" s="250"/>
      <c r="M24" s="251"/>
      <c r="N24" s="219" t="s">
        <v>82</v>
      </c>
      <c r="O24" s="219"/>
      <c r="P24" s="200"/>
      <c r="Q24" s="201"/>
      <c r="R24" s="201"/>
      <c r="S24" s="201"/>
      <c r="T24" s="201"/>
      <c r="U24" s="201"/>
      <c r="V24" s="201"/>
      <c r="W24" s="201"/>
      <c r="X24" s="204" t="s">
        <v>83</v>
      </c>
      <c r="Y24" s="204"/>
      <c r="Z24" s="204"/>
      <c r="AA24" s="204"/>
      <c r="AB24" s="204"/>
      <c r="AC24" s="1"/>
    </row>
    <row r="25" spans="1:47" ht="16.8" customHeight="1" x14ac:dyDescent="0.45">
      <c r="A25" s="214"/>
      <c r="B25" s="215"/>
      <c r="C25" s="218"/>
      <c r="D25" s="248"/>
      <c r="E25" s="248"/>
      <c r="F25" s="252"/>
      <c r="G25" s="253"/>
      <c r="H25" s="253"/>
      <c r="I25" s="253"/>
      <c r="J25" s="253"/>
      <c r="K25" s="253"/>
      <c r="L25" s="253"/>
      <c r="M25" s="254"/>
      <c r="N25" s="219"/>
      <c r="O25" s="219"/>
      <c r="P25" s="202"/>
      <c r="Q25" s="203"/>
      <c r="R25" s="203"/>
      <c r="S25" s="203"/>
      <c r="T25" s="203"/>
      <c r="U25" s="203"/>
      <c r="V25" s="203"/>
      <c r="W25" s="203"/>
      <c r="X25" s="205" t="s">
        <v>84</v>
      </c>
      <c r="Y25" s="205"/>
      <c r="Z25" s="1"/>
      <c r="AA25" s="204" t="s">
        <v>85</v>
      </c>
      <c r="AB25" s="204"/>
      <c r="AC25" s="1"/>
      <c r="AD25" s="198" t="s">
        <v>175</v>
      </c>
      <c r="AE25" s="199"/>
      <c r="AF25" s="199"/>
      <c r="AG25" s="199"/>
      <c r="AH25" s="199"/>
      <c r="AI25" s="199"/>
      <c r="AJ25" s="199"/>
      <c r="AK25" s="199"/>
      <c r="AL25" s="199"/>
      <c r="AM25" s="199"/>
      <c r="AN25" s="199"/>
      <c r="AO25" s="199"/>
      <c r="AP25" s="199"/>
      <c r="AQ25" s="199"/>
      <c r="AR25" s="199"/>
      <c r="AS25" s="199"/>
      <c r="AT25" s="199"/>
      <c r="AU25" s="199"/>
    </row>
    <row r="26" spans="1:47" ht="16.8" customHeight="1" x14ac:dyDescent="0.45">
      <c r="A26" s="206" t="s">
        <v>86</v>
      </c>
      <c r="B26" s="206"/>
      <c r="C26" s="206"/>
      <c r="D26" s="207">
        <v>1</v>
      </c>
      <c r="E26" s="207" t="s">
        <v>87</v>
      </c>
      <c r="F26" s="210" t="str">
        <f>IF(発注書1日目・2日目!F9=0,"",発注書1日目・2日目!F9)</f>
        <v/>
      </c>
      <c r="G26" s="211"/>
      <c r="H26" s="211" t="s">
        <v>26</v>
      </c>
      <c r="I26" s="211" t="str">
        <f>IF(発注書1日目・2日目!$C$19="","",発注書1日目・2日目!$C$19)</f>
        <v/>
      </c>
      <c r="J26" s="211" t="s">
        <v>55</v>
      </c>
      <c r="K26" s="211" t="str">
        <f>IF(発注書1日目・2日目!$E$19="","",発注書1日目・2日目!$E$19)</f>
        <v/>
      </c>
      <c r="L26" s="216" t="s">
        <v>28</v>
      </c>
      <c r="M26" s="255" t="str">
        <f>IF(発注書1日目・2日目!$U$21="","",発注書1日目・2日目!$U$21)</f>
        <v/>
      </c>
      <c r="N26" s="235"/>
      <c r="O26" s="235" t="s">
        <v>29</v>
      </c>
      <c r="P26" s="235" t="str">
        <f>IF(発注書1日目・2日目!$V$21="","",発注書1日目・2日目!$V$21)</f>
        <v/>
      </c>
      <c r="Q26" s="235"/>
      <c r="R26" s="235" t="s">
        <v>30</v>
      </c>
      <c r="S26" s="266" t="s">
        <v>104</v>
      </c>
      <c r="T26" s="235"/>
      <c r="U26" s="235"/>
      <c r="V26" s="235"/>
      <c r="W26" s="267"/>
      <c r="X26" s="237"/>
      <c r="Y26" s="237"/>
      <c r="Z26" s="1"/>
      <c r="AA26" s="237"/>
      <c r="AB26" s="237"/>
      <c r="AC26" s="1"/>
      <c r="AD26" s="199"/>
      <c r="AE26" s="199"/>
      <c r="AF26" s="199"/>
      <c r="AG26" s="199"/>
      <c r="AH26" s="199"/>
      <c r="AI26" s="199"/>
      <c r="AJ26" s="199"/>
      <c r="AK26" s="199"/>
      <c r="AL26" s="199"/>
      <c r="AM26" s="199"/>
      <c r="AN26" s="199"/>
      <c r="AO26" s="199"/>
      <c r="AP26" s="199"/>
      <c r="AQ26" s="199"/>
      <c r="AR26" s="199"/>
      <c r="AS26" s="199"/>
      <c r="AT26" s="199"/>
      <c r="AU26" s="199"/>
    </row>
    <row r="27" spans="1:47" ht="16.8" customHeight="1" x14ac:dyDescent="0.45">
      <c r="A27" s="206"/>
      <c r="B27" s="206"/>
      <c r="C27" s="206"/>
      <c r="D27" s="208"/>
      <c r="E27" s="209"/>
      <c r="F27" s="212"/>
      <c r="G27" s="213"/>
      <c r="H27" s="213"/>
      <c r="I27" s="213"/>
      <c r="J27" s="213"/>
      <c r="K27" s="213"/>
      <c r="L27" s="217"/>
      <c r="M27" s="256"/>
      <c r="N27" s="236"/>
      <c r="O27" s="236"/>
      <c r="P27" s="236"/>
      <c r="Q27" s="236"/>
      <c r="R27" s="236"/>
      <c r="S27" s="268"/>
      <c r="T27" s="269"/>
      <c r="U27" s="269"/>
      <c r="V27" s="269"/>
      <c r="W27" s="270"/>
      <c r="X27" s="237"/>
      <c r="Y27" s="237"/>
      <c r="Z27" s="1" t="s">
        <v>88</v>
      </c>
      <c r="AA27" s="237"/>
      <c r="AB27" s="237"/>
      <c r="AC27" s="1" t="s">
        <v>88</v>
      </c>
      <c r="AD27" s="199"/>
      <c r="AE27" s="199"/>
      <c r="AF27" s="199"/>
      <c r="AG27" s="199"/>
      <c r="AH27" s="199"/>
      <c r="AI27" s="199"/>
      <c r="AJ27" s="199"/>
      <c r="AK27" s="199"/>
      <c r="AL27" s="199"/>
      <c r="AM27" s="199"/>
      <c r="AN27" s="199"/>
      <c r="AO27" s="199"/>
      <c r="AP27" s="199"/>
      <c r="AQ27" s="199"/>
      <c r="AR27" s="199"/>
      <c r="AS27" s="199"/>
      <c r="AT27" s="199"/>
      <c r="AU27" s="199"/>
    </row>
    <row r="28" spans="1:47" ht="16.8" customHeight="1" x14ac:dyDescent="0.45">
      <c r="A28" s="206"/>
      <c r="B28" s="206"/>
      <c r="C28" s="206"/>
      <c r="D28" s="208"/>
      <c r="E28" s="207" t="s">
        <v>89</v>
      </c>
      <c r="F28" s="212"/>
      <c r="G28" s="213"/>
      <c r="H28" s="213"/>
      <c r="I28" s="213"/>
      <c r="J28" s="213"/>
      <c r="K28" s="213"/>
      <c r="L28" s="217"/>
      <c r="M28" s="255" t="str">
        <f>IF(発注書1日目・2日目!$Z$21="","",発注書1日目・2日目!$Z$21)</f>
        <v/>
      </c>
      <c r="N28" s="235"/>
      <c r="O28" s="235" t="s">
        <v>29</v>
      </c>
      <c r="P28" s="235" t="str">
        <f>IF(発注書1日目・2日目!$AA$21="","",発注書1日目・2日目!$AA$21)</f>
        <v/>
      </c>
      <c r="Q28" s="235"/>
      <c r="R28" s="235" t="s">
        <v>30</v>
      </c>
      <c r="S28" s="268"/>
      <c r="T28" s="269"/>
      <c r="U28" s="269"/>
      <c r="V28" s="269"/>
      <c r="W28" s="270"/>
      <c r="X28" s="237"/>
      <c r="Y28" s="237"/>
      <c r="Z28" s="1"/>
      <c r="AA28" s="237"/>
      <c r="AB28" s="237"/>
      <c r="AC28" s="1"/>
      <c r="AD28" s="199"/>
      <c r="AE28" s="199"/>
      <c r="AF28" s="199"/>
      <c r="AG28" s="199"/>
      <c r="AH28" s="199"/>
      <c r="AI28" s="199"/>
      <c r="AJ28" s="199"/>
      <c r="AK28" s="199"/>
      <c r="AL28" s="199"/>
      <c r="AM28" s="199"/>
      <c r="AN28" s="199"/>
      <c r="AO28" s="199"/>
      <c r="AP28" s="199"/>
      <c r="AQ28" s="199"/>
      <c r="AR28" s="199"/>
      <c r="AS28" s="199"/>
      <c r="AT28" s="199"/>
      <c r="AU28" s="199"/>
    </row>
    <row r="29" spans="1:47" ht="16.8" customHeight="1" x14ac:dyDescent="0.45">
      <c r="A29" s="206"/>
      <c r="B29" s="206"/>
      <c r="C29" s="206"/>
      <c r="D29" s="209"/>
      <c r="E29" s="209"/>
      <c r="F29" s="214"/>
      <c r="G29" s="215"/>
      <c r="H29" s="215"/>
      <c r="I29" s="215"/>
      <c r="J29" s="215"/>
      <c r="K29" s="215"/>
      <c r="L29" s="218"/>
      <c r="M29" s="256"/>
      <c r="N29" s="236"/>
      <c r="O29" s="236"/>
      <c r="P29" s="236"/>
      <c r="Q29" s="236"/>
      <c r="R29" s="236"/>
      <c r="S29" s="271"/>
      <c r="T29" s="236"/>
      <c r="U29" s="236"/>
      <c r="V29" s="236"/>
      <c r="W29" s="272"/>
      <c r="X29" s="237"/>
      <c r="Y29" s="237"/>
      <c r="Z29" s="1" t="s">
        <v>88</v>
      </c>
      <c r="AA29" s="237"/>
      <c r="AB29" s="237"/>
      <c r="AC29" s="1" t="s">
        <v>88</v>
      </c>
      <c r="AD29" s="199"/>
      <c r="AE29" s="199"/>
      <c r="AF29" s="199"/>
      <c r="AG29" s="199"/>
      <c r="AH29" s="199"/>
      <c r="AI29" s="199"/>
      <c r="AJ29" s="199"/>
      <c r="AK29" s="199"/>
      <c r="AL29" s="199"/>
      <c r="AM29" s="199"/>
      <c r="AN29" s="199"/>
      <c r="AO29" s="199"/>
      <c r="AP29" s="199"/>
      <c r="AQ29" s="199"/>
      <c r="AR29" s="199"/>
      <c r="AS29" s="199"/>
      <c r="AT29" s="199"/>
      <c r="AU29" s="199"/>
    </row>
    <row r="30" spans="1:47" ht="16.8" customHeight="1" x14ac:dyDescent="0.45">
      <c r="A30" s="206"/>
      <c r="B30" s="206"/>
      <c r="C30" s="206"/>
      <c r="D30" s="207">
        <v>2</v>
      </c>
      <c r="E30" s="207" t="s">
        <v>87</v>
      </c>
      <c r="F30" s="210" t="str">
        <f>IF(発注書1日目・2日目!F9=0,"",発注書1日目・2日目!F9)</f>
        <v/>
      </c>
      <c r="G30" s="211"/>
      <c r="H30" s="211" t="s">
        <v>26</v>
      </c>
      <c r="I30" s="211" t="str">
        <f>IF(発注書1日目・2日目!$C$35="","",発注書1日目・2日目!$C$35)</f>
        <v/>
      </c>
      <c r="J30" s="211" t="s">
        <v>55</v>
      </c>
      <c r="K30" s="211" t="str">
        <f>IF(発注書1日目・2日目!$E$35="","",発注書1日目・2日目!$E$35)</f>
        <v/>
      </c>
      <c r="L30" s="216" t="s">
        <v>14</v>
      </c>
      <c r="M30" s="255" t="str">
        <f>IF(発注書1日目・2日目!$U$37="","",発注書1日目・2日目!$U$37)</f>
        <v/>
      </c>
      <c r="N30" s="235"/>
      <c r="O30" s="235" t="s">
        <v>29</v>
      </c>
      <c r="P30" s="235" t="str">
        <f>IF(発注書1日目・2日目!$V$37="","",発注書1日目・2日目!$V$37)</f>
        <v/>
      </c>
      <c r="Q30" s="235"/>
      <c r="R30" s="235" t="s">
        <v>30</v>
      </c>
      <c r="S30" s="266" t="s">
        <v>104</v>
      </c>
      <c r="T30" s="235"/>
      <c r="U30" s="235"/>
      <c r="V30" s="235"/>
      <c r="W30" s="267"/>
      <c r="X30" s="237"/>
      <c r="Y30" s="237"/>
      <c r="Z30" s="1"/>
      <c r="AA30" s="237"/>
      <c r="AB30" s="237"/>
      <c r="AC30" s="1"/>
      <c r="AD30" s="199"/>
      <c r="AE30" s="199"/>
      <c r="AF30" s="199"/>
      <c r="AG30" s="199"/>
      <c r="AH30" s="199"/>
      <c r="AI30" s="199"/>
      <c r="AJ30" s="199"/>
      <c r="AK30" s="199"/>
      <c r="AL30" s="199"/>
      <c r="AM30" s="199"/>
      <c r="AN30" s="199"/>
      <c r="AO30" s="199"/>
      <c r="AP30" s="199"/>
      <c r="AQ30" s="199"/>
      <c r="AR30" s="199"/>
      <c r="AS30" s="199"/>
      <c r="AT30" s="199"/>
      <c r="AU30" s="199"/>
    </row>
    <row r="31" spans="1:47" ht="16.8" customHeight="1" x14ac:dyDescent="0.45">
      <c r="A31" s="206"/>
      <c r="B31" s="206"/>
      <c r="C31" s="206"/>
      <c r="D31" s="208"/>
      <c r="E31" s="209"/>
      <c r="F31" s="212"/>
      <c r="G31" s="213"/>
      <c r="H31" s="213"/>
      <c r="I31" s="213"/>
      <c r="J31" s="213"/>
      <c r="K31" s="213"/>
      <c r="L31" s="217"/>
      <c r="M31" s="256"/>
      <c r="N31" s="236"/>
      <c r="O31" s="236"/>
      <c r="P31" s="236"/>
      <c r="Q31" s="236"/>
      <c r="R31" s="236"/>
      <c r="S31" s="268"/>
      <c r="T31" s="269"/>
      <c r="U31" s="269"/>
      <c r="V31" s="269"/>
      <c r="W31" s="270"/>
      <c r="X31" s="237"/>
      <c r="Y31" s="237"/>
      <c r="Z31" s="1" t="s">
        <v>88</v>
      </c>
      <c r="AA31" s="237"/>
      <c r="AB31" s="237"/>
      <c r="AC31" s="1" t="s">
        <v>88</v>
      </c>
      <c r="AD31" s="199"/>
      <c r="AE31" s="199"/>
      <c r="AF31" s="199"/>
      <c r="AG31" s="199"/>
      <c r="AH31" s="199"/>
      <c r="AI31" s="199"/>
      <c r="AJ31" s="199"/>
      <c r="AK31" s="199"/>
      <c r="AL31" s="199"/>
      <c r="AM31" s="199"/>
      <c r="AN31" s="199"/>
      <c r="AO31" s="199"/>
      <c r="AP31" s="199"/>
      <c r="AQ31" s="199"/>
      <c r="AR31" s="199"/>
      <c r="AS31" s="199"/>
      <c r="AT31" s="199"/>
      <c r="AU31" s="199"/>
    </row>
    <row r="32" spans="1:47" ht="16.8" customHeight="1" x14ac:dyDescent="0.45">
      <c r="A32" s="206"/>
      <c r="B32" s="206"/>
      <c r="C32" s="206"/>
      <c r="D32" s="208"/>
      <c r="E32" s="207" t="s">
        <v>89</v>
      </c>
      <c r="F32" s="212"/>
      <c r="G32" s="213"/>
      <c r="H32" s="213"/>
      <c r="I32" s="213"/>
      <c r="J32" s="213"/>
      <c r="K32" s="213"/>
      <c r="L32" s="217"/>
      <c r="M32" s="255" t="str">
        <f>IF(発注書1日目・2日目!$Z$37="","",発注書1日目・2日目!$Z$37)</f>
        <v/>
      </c>
      <c r="N32" s="235"/>
      <c r="O32" s="235" t="s">
        <v>29</v>
      </c>
      <c r="P32" s="235" t="str">
        <f>IF(発注書1日目・2日目!$AA$37="","",発注書1日目・2日目!$AA$37)</f>
        <v/>
      </c>
      <c r="Q32" s="235"/>
      <c r="R32" s="235" t="s">
        <v>30</v>
      </c>
      <c r="S32" s="268"/>
      <c r="T32" s="269"/>
      <c r="U32" s="269"/>
      <c r="V32" s="269"/>
      <c r="W32" s="270"/>
      <c r="X32" s="237"/>
      <c r="Y32" s="237"/>
      <c r="Z32" s="1"/>
      <c r="AA32" s="237"/>
      <c r="AB32" s="237"/>
      <c r="AC32" s="1"/>
      <c r="AD32" s="199"/>
      <c r="AE32" s="199"/>
      <c r="AF32" s="199"/>
      <c r="AG32" s="199"/>
      <c r="AH32" s="199"/>
      <c r="AI32" s="199"/>
      <c r="AJ32" s="199"/>
      <c r="AK32" s="199"/>
      <c r="AL32" s="199"/>
      <c r="AM32" s="199"/>
      <c r="AN32" s="199"/>
      <c r="AO32" s="199"/>
      <c r="AP32" s="199"/>
      <c r="AQ32" s="199"/>
      <c r="AR32" s="199"/>
      <c r="AS32" s="199"/>
      <c r="AT32" s="199"/>
      <c r="AU32" s="199"/>
    </row>
    <row r="33" spans="1:47" ht="16.8" customHeight="1" x14ac:dyDescent="0.45">
      <c r="A33" s="206"/>
      <c r="B33" s="206"/>
      <c r="C33" s="206"/>
      <c r="D33" s="209"/>
      <c r="E33" s="209"/>
      <c r="F33" s="214"/>
      <c r="G33" s="215"/>
      <c r="H33" s="215"/>
      <c r="I33" s="215"/>
      <c r="J33" s="215"/>
      <c r="K33" s="215"/>
      <c r="L33" s="218"/>
      <c r="M33" s="256"/>
      <c r="N33" s="236"/>
      <c r="O33" s="236"/>
      <c r="P33" s="236"/>
      <c r="Q33" s="236"/>
      <c r="R33" s="236"/>
      <c r="S33" s="271"/>
      <c r="T33" s="236"/>
      <c r="U33" s="236"/>
      <c r="V33" s="236"/>
      <c r="W33" s="272"/>
      <c r="X33" s="237"/>
      <c r="Y33" s="237"/>
      <c r="Z33" s="1" t="s">
        <v>88</v>
      </c>
      <c r="AA33" s="237"/>
      <c r="AB33" s="237"/>
      <c r="AC33" s="1" t="s">
        <v>88</v>
      </c>
      <c r="AD33" s="199"/>
      <c r="AE33" s="199"/>
      <c r="AF33" s="199"/>
      <c r="AG33" s="199"/>
      <c r="AH33" s="199"/>
      <c r="AI33" s="199"/>
      <c r="AJ33" s="199"/>
      <c r="AK33" s="199"/>
      <c r="AL33" s="199"/>
      <c r="AM33" s="199"/>
      <c r="AN33" s="199"/>
      <c r="AO33" s="199"/>
      <c r="AP33" s="199"/>
      <c r="AQ33" s="199"/>
      <c r="AR33" s="199"/>
      <c r="AS33" s="199"/>
      <c r="AT33" s="199"/>
      <c r="AU33" s="199"/>
    </row>
    <row r="34" spans="1:47" ht="16.8" customHeight="1" x14ac:dyDescent="0.45">
      <c r="A34" s="206"/>
      <c r="B34" s="206"/>
      <c r="C34" s="206"/>
      <c r="D34" s="207">
        <v>3</v>
      </c>
      <c r="E34" s="207" t="s">
        <v>87</v>
      </c>
      <c r="F34" s="210" t="str">
        <f>IF(発注書1日目・2日目!F9=0,"",発注書1日目・2日目!F9)</f>
        <v/>
      </c>
      <c r="G34" s="211"/>
      <c r="H34" s="211" t="s">
        <v>26</v>
      </c>
      <c r="I34" s="211" t="str">
        <f>IF(発注書3日目・4日目!$C$4="","",発注書3日目・4日目!$C$4)</f>
        <v/>
      </c>
      <c r="J34" s="211" t="s">
        <v>90</v>
      </c>
      <c r="K34" s="211" t="str">
        <f>IF(発注書3日目・4日目!$E$4="","",発注書3日目・4日目!$E$4)</f>
        <v/>
      </c>
      <c r="L34" s="216" t="s">
        <v>91</v>
      </c>
      <c r="M34" s="255" t="str">
        <f>IF(発注書3日目・4日目!$U$6="","",発注書3日目・4日目!$U$6)</f>
        <v/>
      </c>
      <c r="N34" s="235"/>
      <c r="O34" s="235" t="s">
        <v>29</v>
      </c>
      <c r="P34" s="235" t="str">
        <f>IF(発注書3日目・4日目!$V$6="","",発注書3日目・4日目!$V$6)</f>
        <v/>
      </c>
      <c r="Q34" s="235"/>
      <c r="R34" s="235" t="s">
        <v>30</v>
      </c>
      <c r="S34" s="266" t="s">
        <v>104</v>
      </c>
      <c r="T34" s="235"/>
      <c r="U34" s="235"/>
      <c r="V34" s="235"/>
      <c r="W34" s="267"/>
      <c r="X34" s="237"/>
      <c r="Y34" s="237"/>
      <c r="Z34" s="1"/>
      <c r="AA34" s="237"/>
      <c r="AB34" s="237"/>
      <c r="AC34" s="1"/>
      <c r="AD34" s="199"/>
      <c r="AE34" s="199"/>
      <c r="AF34" s="199"/>
      <c r="AG34" s="199"/>
      <c r="AH34" s="199"/>
      <c r="AI34" s="199"/>
      <c r="AJ34" s="199"/>
      <c r="AK34" s="199"/>
      <c r="AL34" s="199"/>
      <c r="AM34" s="199"/>
      <c r="AN34" s="199"/>
      <c r="AO34" s="199"/>
      <c r="AP34" s="199"/>
      <c r="AQ34" s="199"/>
      <c r="AR34" s="199"/>
      <c r="AS34" s="199"/>
      <c r="AT34" s="199"/>
      <c r="AU34" s="199"/>
    </row>
    <row r="35" spans="1:47" ht="16.8" customHeight="1" x14ac:dyDescent="0.45">
      <c r="A35" s="206"/>
      <c r="B35" s="206"/>
      <c r="C35" s="206"/>
      <c r="D35" s="208"/>
      <c r="E35" s="209"/>
      <c r="F35" s="212"/>
      <c r="G35" s="213"/>
      <c r="H35" s="213"/>
      <c r="I35" s="213"/>
      <c r="J35" s="213"/>
      <c r="K35" s="213"/>
      <c r="L35" s="217"/>
      <c r="M35" s="256"/>
      <c r="N35" s="236"/>
      <c r="O35" s="236"/>
      <c r="P35" s="236"/>
      <c r="Q35" s="236"/>
      <c r="R35" s="236"/>
      <c r="S35" s="268"/>
      <c r="T35" s="269"/>
      <c r="U35" s="269"/>
      <c r="V35" s="269"/>
      <c r="W35" s="270"/>
      <c r="X35" s="237"/>
      <c r="Y35" s="237"/>
      <c r="Z35" s="1" t="s">
        <v>88</v>
      </c>
      <c r="AA35" s="237"/>
      <c r="AB35" s="237"/>
      <c r="AC35" s="1" t="s">
        <v>88</v>
      </c>
      <c r="AD35" s="199"/>
      <c r="AE35" s="199"/>
      <c r="AF35" s="199"/>
      <c r="AG35" s="199"/>
      <c r="AH35" s="199"/>
      <c r="AI35" s="199"/>
      <c r="AJ35" s="199"/>
      <c r="AK35" s="199"/>
      <c r="AL35" s="199"/>
      <c r="AM35" s="199"/>
      <c r="AN35" s="199"/>
      <c r="AO35" s="199"/>
      <c r="AP35" s="199"/>
      <c r="AQ35" s="199"/>
      <c r="AR35" s="199"/>
      <c r="AS35" s="199"/>
      <c r="AT35" s="199"/>
      <c r="AU35" s="199"/>
    </row>
    <row r="36" spans="1:47" ht="16.8" customHeight="1" x14ac:dyDescent="0.45">
      <c r="A36" s="206"/>
      <c r="B36" s="206"/>
      <c r="C36" s="206"/>
      <c r="D36" s="208"/>
      <c r="E36" s="207" t="s">
        <v>89</v>
      </c>
      <c r="F36" s="212"/>
      <c r="G36" s="213"/>
      <c r="H36" s="213"/>
      <c r="I36" s="213"/>
      <c r="J36" s="213"/>
      <c r="K36" s="213"/>
      <c r="L36" s="217"/>
      <c r="M36" s="255" t="str">
        <f>IF(発注書3日目・4日目!$Z$6="","",発注書3日目・4日目!$Z$6)</f>
        <v/>
      </c>
      <c r="N36" s="235"/>
      <c r="O36" s="235" t="s">
        <v>29</v>
      </c>
      <c r="P36" s="235" t="str">
        <f>IF(発注書3日目・4日目!$AA$6="","",発注書3日目・4日目!$AA$6)</f>
        <v/>
      </c>
      <c r="Q36" s="235"/>
      <c r="R36" s="235" t="s">
        <v>30</v>
      </c>
      <c r="S36" s="268"/>
      <c r="T36" s="269"/>
      <c r="U36" s="269"/>
      <c r="V36" s="269"/>
      <c r="W36" s="270"/>
      <c r="X36" s="237"/>
      <c r="Y36" s="237"/>
      <c r="Z36" s="1"/>
      <c r="AA36" s="237"/>
      <c r="AB36" s="237"/>
      <c r="AC36" s="1"/>
      <c r="AD36" s="199"/>
      <c r="AE36" s="199"/>
      <c r="AF36" s="199"/>
      <c r="AG36" s="199"/>
      <c r="AH36" s="199"/>
      <c r="AI36" s="199"/>
      <c r="AJ36" s="199"/>
      <c r="AK36" s="199"/>
      <c r="AL36" s="199"/>
      <c r="AM36" s="199"/>
      <c r="AN36" s="199"/>
      <c r="AO36" s="199"/>
      <c r="AP36" s="199"/>
      <c r="AQ36" s="199"/>
      <c r="AR36" s="199"/>
      <c r="AS36" s="199"/>
      <c r="AT36" s="199"/>
      <c r="AU36" s="199"/>
    </row>
    <row r="37" spans="1:47" ht="16.8" customHeight="1" x14ac:dyDescent="0.45">
      <c r="A37" s="206"/>
      <c r="B37" s="206"/>
      <c r="C37" s="206"/>
      <c r="D37" s="209"/>
      <c r="E37" s="209"/>
      <c r="F37" s="214"/>
      <c r="G37" s="215"/>
      <c r="H37" s="215"/>
      <c r="I37" s="215"/>
      <c r="J37" s="215"/>
      <c r="K37" s="215"/>
      <c r="L37" s="218"/>
      <c r="M37" s="256"/>
      <c r="N37" s="236"/>
      <c r="O37" s="236"/>
      <c r="P37" s="236"/>
      <c r="Q37" s="236"/>
      <c r="R37" s="236"/>
      <c r="S37" s="271"/>
      <c r="T37" s="236"/>
      <c r="U37" s="236"/>
      <c r="V37" s="236"/>
      <c r="W37" s="272"/>
      <c r="X37" s="237"/>
      <c r="Y37" s="237"/>
      <c r="Z37" s="1" t="s">
        <v>88</v>
      </c>
      <c r="AA37" s="237"/>
      <c r="AB37" s="237"/>
      <c r="AC37" s="1" t="s">
        <v>88</v>
      </c>
      <c r="AD37" s="199"/>
      <c r="AE37" s="199"/>
      <c r="AF37" s="199"/>
      <c r="AG37" s="199"/>
      <c r="AH37" s="199"/>
      <c r="AI37" s="199"/>
      <c r="AJ37" s="199"/>
      <c r="AK37" s="199"/>
      <c r="AL37" s="199"/>
      <c r="AM37" s="199"/>
      <c r="AN37" s="199"/>
      <c r="AO37" s="199"/>
      <c r="AP37" s="199"/>
      <c r="AQ37" s="199"/>
      <c r="AR37" s="199"/>
      <c r="AS37" s="199"/>
      <c r="AT37" s="199"/>
      <c r="AU37" s="199"/>
    </row>
    <row r="38" spans="1:47" ht="16.8" customHeight="1" x14ac:dyDescent="0.45">
      <c r="A38" s="206"/>
      <c r="B38" s="206"/>
      <c r="C38" s="206"/>
      <c r="D38" s="207">
        <v>4</v>
      </c>
      <c r="E38" s="207" t="s">
        <v>87</v>
      </c>
      <c r="F38" s="210" t="str">
        <f>IF(発注書1日目・2日目!F9=0,"",発注書1日目・2日目!F9)</f>
        <v/>
      </c>
      <c r="G38" s="211"/>
      <c r="H38" s="211" t="s">
        <v>26</v>
      </c>
      <c r="I38" s="211" t="str">
        <f>IF(発注書3日目・4日目!$C$20="","",発注書3日目・4日目!$C$20)</f>
        <v/>
      </c>
      <c r="J38" s="211" t="s">
        <v>90</v>
      </c>
      <c r="K38" s="211" t="str">
        <f>IF(発注書3日目・4日目!$E$20="","",発注書3日目・4日目!$E$20)</f>
        <v/>
      </c>
      <c r="L38" s="216" t="s">
        <v>91</v>
      </c>
      <c r="M38" s="255" t="str">
        <f>IF(発注書3日目・4日目!$U$22="","",発注書3日目・4日目!$U$22)</f>
        <v/>
      </c>
      <c r="N38" s="235"/>
      <c r="O38" s="235" t="s">
        <v>29</v>
      </c>
      <c r="P38" s="235" t="str">
        <f>IF(発注書3日目・4日目!$V$22="","",発注書3日目・4日目!$V$22)</f>
        <v/>
      </c>
      <c r="Q38" s="235"/>
      <c r="R38" s="235" t="s">
        <v>30</v>
      </c>
      <c r="S38" s="266" t="s">
        <v>104</v>
      </c>
      <c r="T38" s="235"/>
      <c r="U38" s="235"/>
      <c r="V38" s="235"/>
      <c r="W38" s="267"/>
      <c r="X38" s="237"/>
      <c r="Y38" s="237"/>
      <c r="Z38" s="1"/>
      <c r="AA38" s="237"/>
      <c r="AB38" s="237"/>
      <c r="AC38" s="1"/>
      <c r="AD38" s="199"/>
      <c r="AE38" s="199"/>
      <c r="AF38" s="199"/>
      <c r="AG38" s="199"/>
      <c r="AH38" s="199"/>
      <c r="AI38" s="199"/>
      <c r="AJ38" s="199"/>
      <c r="AK38" s="199"/>
      <c r="AL38" s="199"/>
      <c r="AM38" s="199"/>
      <c r="AN38" s="199"/>
      <c r="AO38" s="199"/>
      <c r="AP38" s="199"/>
      <c r="AQ38" s="199"/>
      <c r="AR38" s="199"/>
      <c r="AS38" s="199"/>
      <c r="AT38" s="199"/>
      <c r="AU38" s="199"/>
    </row>
    <row r="39" spans="1:47" ht="16.8" customHeight="1" x14ac:dyDescent="0.45">
      <c r="A39" s="206"/>
      <c r="B39" s="206"/>
      <c r="C39" s="206"/>
      <c r="D39" s="208"/>
      <c r="E39" s="209"/>
      <c r="F39" s="212"/>
      <c r="G39" s="213"/>
      <c r="H39" s="213"/>
      <c r="I39" s="213"/>
      <c r="J39" s="213"/>
      <c r="K39" s="213"/>
      <c r="L39" s="217"/>
      <c r="M39" s="256"/>
      <c r="N39" s="236"/>
      <c r="O39" s="236"/>
      <c r="P39" s="236"/>
      <c r="Q39" s="236"/>
      <c r="R39" s="236"/>
      <c r="S39" s="268"/>
      <c r="T39" s="269"/>
      <c r="U39" s="269"/>
      <c r="V39" s="269"/>
      <c r="W39" s="270"/>
      <c r="X39" s="237"/>
      <c r="Y39" s="237"/>
      <c r="Z39" s="1" t="s">
        <v>88</v>
      </c>
      <c r="AA39" s="237"/>
      <c r="AB39" s="237"/>
      <c r="AC39" s="1" t="s">
        <v>88</v>
      </c>
      <c r="AD39" s="199"/>
      <c r="AE39" s="199"/>
      <c r="AF39" s="199"/>
      <c r="AG39" s="199"/>
      <c r="AH39" s="199"/>
      <c r="AI39" s="199"/>
      <c r="AJ39" s="199"/>
      <c r="AK39" s="199"/>
      <c r="AL39" s="199"/>
      <c r="AM39" s="199"/>
      <c r="AN39" s="199"/>
      <c r="AO39" s="199"/>
      <c r="AP39" s="199"/>
      <c r="AQ39" s="199"/>
      <c r="AR39" s="199"/>
      <c r="AS39" s="199"/>
      <c r="AT39" s="199"/>
      <c r="AU39" s="199"/>
    </row>
    <row r="40" spans="1:47" ht="16.8" customHeight="1" x14ac:dyDescent="0.45">
      <c r="A40" s="206"/>
      <c r="B40" s="206"/>
      <c r="C40" s="206"/>
      <c r="D40" s="208"/>
      <c r="E40" s="207" t="s">
        <v>89</v>
      </c>
      <c r="F40" s="212"/>
      <c r="G40" s="213"/>
      <c r="H40" s="213"/>
      <c r="I40" s="213"/>
      <c r="J40" s="213"/>
      <c r="K40" s="213"/>
      <c r="L40" s="217"/>
      <c r="M40" s="255" t="str">
        <f>IF(発注書3日目・4日目!$Z$22="","",発注書3日目・4日目!$Z$22)</f>
        <v/>
      </c>
      <c r="N40" s="235"/>
      <c r="O40" s="235" t="s">
        <v>29</v>
      </c>
      <c r="P40" s="235" t="str">
        <f>IF(発注書3日目・4日目!$AA$22="","",発注書3日目・4日目!$AA$22)</f>
        <v/>
      </c>
      <c r="Q40" s="235"/>
      <c r="R40" s="235" t="s">
        <v>30</v>
      </c>
      <c r="S40" s="268"/>
      <c r="T40" s="269"/>
      <c r="U40" s="269"/>
      <c r="V40" s="269"/>
      <c r="W40" s="270"/>
      <c r="X40" s="237"/>
      <c r="Y40" s="237"/>
      <c r="Z40" s="1"/>
      <c r="AA40" s="237"/>
      <c r="AB40" s="237"/>
      <c r="AC40" s="1"/>
      <c r="AD40" s="199"/>
      <c r="AE40" s="199"/>
      <c r="AF40" s="199"/>
      <c r="AG40" s="199"/>
      <c r="AH40" s="199"/>
      <c r="AI40" s="199"/>
      <c r="AJ40" s="199"/>
      <c r="AK40" s="199"/>
      <c r="AL40" s="199"/>
      <c r="AM40" s="199"/>
      <c r="AN40" s="199"/>
      <c r="AO40" s="199"/>
      <c r="AP40" s="199"/>
      <c r="AQ40" s="199"/>
      <c r="AR40" s="199"/>
      <c r="AS40" s="199"/>
      <c r="AT40" s="199"/>
      <c r="AU40" s="199"/>
    </row>
    <row r="41" spans="1:47" ht="16.8" customHeight="1" x14ac:dyDescent="0.45">
      <c r="A41" s="206"/>
      <c r="B41" s="206"/>
      <c r="C41" s="206"/>
      <c r="D41" s="209"/>
      <c r="E41" s="209"/>
      <c r="F41" s="214"/>
      <c r="G41" s="215"/>
      <c r="H41" s="215"/>
      <c r="I41" s="215"/>
      <c r="J41" s="215"/>
      <c r="K41" s="215"/>
      <c r="L41" s="218"/>
      <c r="M41" s="256"/>
      <c r="N41" s="236"/>
      <c r="O41" s="236"/>
      <c r="P41" s="236"/>
      <c r="Q41" s="236"/>
      <c r="R41" s="236"/>
      <c r="S41" s="271"/>
      <c r="T41" s="236"/>
      <c r="U41" s="236"/>
      <c r="V41" s="236"/>
      <c r="W41" s="272"/>
      <c r="X41" s="237"/>
      <c r="Y41" s="237"/>
      <c r="Z41" s="1" t="s">
        <v>88</v>
      </c>
      <c r="AA41" s="237"/>
      <c r="AB41" s="237"/>
      <c r="AC41" s="1" t="s">
        <v>88</v>
      </c>
      <c r="AD41" s="199"/>
      <c r="AE41" s="199"/>
      <c r="AF41" s="199"/>
      <c r="AG41" s="199"/>
      <c r="AH41" s="199"/>
      <c r="AI41" s="199"/>
      <c r="AJ41" s="199"/>
      <c r="AK41" s="199"/>
      <c r="AL41" s="199"/>
      <c r="AM41" s="199"/>
      <c r="AN41" s="199"/>
      <c r="AO41" s="199"/>
      <c r="AP41" s="199"/>
      <c r="AQ41" s="199"/>
      <c r="AR41" s="199"/>
      <c r="AS41" s="199"/>
      <c r="AT41" s="199"/>
      <c r="AU41" s="199"/>
    </row>
    <row r="42" spans="1:47" ht="16.8" customHeight="1" x14ac:dyDescent="0.45">
      <c r="A42" s="206"/>
      <c r="B42" s="206"/>
      <c r="C42" s="206"/>
      <c r="D42" s="207">
        <v>5</v>
      </c>
      <c r="E42" s="207" t="s">
        <v>87</v>
      </c>
      <c r="F42" s="210" t="str">
        <f>IF(発注書1日目・2日目!F9=0,"",発注書1日目・2日目!F9)</f>
        <v/>
      </c>
      <c r="G42" s="211"/>
      <c r="H42" s="211" t="s">
        <v>26</v>
      </c>
      <c r="I42" s="211"/>
      <c r="J42" s="211" t="s">
        <v>90</v>
      </c>
      <c r="K42" s="211" t="str">
        <f>IF(発注書1日目・2日目!L9=0,"",発注書1日目・2日目!L9+4)</f>
        <v/>
      </c>
      <c r="L42" s="216"/>
      <c r="M42" s="255"/>
      <c r="N42" s="235"/>
      <c r="O42" s="235" t="s">
        <v>29</v>
      </c>
      <c r="P42" s="235"/>
      <c r="Q42" s="235"/>
      <c r="R42" s="235" t="s">
        <v>30</v>
      </c>
      <c r="S42" s="266" t="s">
        <v>104</v>
      </c>
      <c r="T42" s="235"/>
      <c r="U42" s="235"/>
      <c r="V42" s="235"/>
      <c r="W42" s="267"/>
      <c r="X42" s="237"/>
      <c r="Y42" s="237"/>
      <c r="Z42" s="1"/>
      <c r="AA42" s="237"/>
      <c r="AB42" s="237"/>
      <c r="AC42" s="1"/>
      <c r="AD42" s="199"/>
      <c r="AE42" s="199"/>
      <c r="AF42" s="199"/>
      <c r="AG42" s="199"/>
      <c r="AH42" s="199"/>
      <c r="AI42" s="199"/>
      <c r="AJ42" s="199"/>
      <c r="AK42" s="199"/>
      <c r="AL42" s="199"/>
      <c r="AM42" s="199"/>
      <c r="AN42" s="199"/>
      <c r="AO42" s="199"/>
      <c r="AP42" s="199"/>
      <c r="AQ42" s="199"/>
      <c r="AR42" s="199"/>
      <c r="AS42" s="199"/>
      <c r="AT42" s="199"/>
      <c r="AU42" s="199"/>
    </row>
    <row r="43" spans="1:47" ht="16.8" customHeight="1" x14ac:dyDescent="0.45">
      <c r="A43" s="206"/>
      <c r="B43" s="206"/>
      <c r="C43" s="206"/>
      <c r="D43" s="208"/>
      <c r="E43" s="209"/>
      <c r="F43" s="212"/>
      <c r="G43" s="213"/>
      <c r="H43" s="213"/>
      <c r="I43" s="213"/>
      <c r="J43" s="213"/>
      <c r="K43" s="213"/>
      <c r="L43" s="217"/>
      <c r="M43" s="256"/>
      <c r="N43" s="236"/>
      <c r="O43" s="236"/>
      <c r="P43" s="236"/>
      <c r="Q43" s="236"/>
      <c r="R43" s="236"/>
      <c r="S43" s="268"/>
      <c r="T43" s="269"/>
      <c r="U43" s="269"/>
      <c r="V43" s="269"/>
      <c r="W43" s="270"/>
      <c r="X43" s="237"/>
      <c r="Y43" s="237"/>
      <c r="Z43" s="1" t="s">
        <v>88</v>
      </c>
      <c r="AA43" s="237"/>
      <c r="AB43" s="237"/>
      <c r="AC43" s="1" t="s">
        <v>88</v>
      </c>
      <c r="AD43" s="199"/>
      <c r="AE43" s="199"/>
      <c r="AF43" s="199"/>
      <c r="AG43" s="199"/>
      <c r="AH43" s="199"/>
      <c r="AI43" s="199"/>
      <c r="AJ43" s="199"/>
      <c r="AK43" s="199"/>
      <c r="AL43" s="199"/>
      <c r="AM43" s="199"/>
      <c r="AN43" s="199"/>
      <c r="AO43" s="199"/>
      <c r="AP43" s="199"/>
      <c r="AQ43" s="199"/>
      <c r="AR43" s="199"/>
      <c r="AS43" s="199"/>
      <c r="AT43" s="199"/>
      <c r="AU43" s="199"/>
    </row>
    <row r="44" spans="1:47" ht="16.8" customHeight="1" x14ac:dyDescent="0.45">
      <c r="A44" s="206"/>
      <c r="B44" s="206"/>
      <c r="C44" s="206"/>
      <c r="D44" s="208"/>
      <c r="E44" s="207" t="s">
        <v>89</v>
      </c>
      <c r="F44" s="212"/>
      <c r="G44" s="213"/>
      <c r="H44" s="213"/>
      <c r="I44" s="213"/>
      <c r="J44" s="213"/>
      <c r="K44" s="213"/>
      <c r="L44" s="217"/>
      <c r="M44" s="255"/>
      <c r="N44" s="235"/>
      <c r="O44" s="235" t="s">
        <v>29</v>
      </c>
      <c r="P44" s="235"/>
      <c r="Q44" s="235"/>
      <c r="R44" s="235" t="s">
        <v>30</v>
      </c>
      <c r="S44" s="268"/>
      <c r="T44" s="269"/>
      <c r="U44" s="269"/>
      <c r="V44" s="269"/>
      <c r="W44" s="270"/>
      <c r="X44" s="237"/>
      <c r="Y44" s="237"/>
      <c r="Z44" s="1"/>
      <c r="AA44" s="237"/>
      <c r="AB44" s="237"/>
      <c r="AC44" s="1"/>
      <c r="AD44" s="199"/>
      <c r="AE44" s="199"/>
      <c r="AF44" s="199"/>
      <c r="AG44" s="199"/>
      <c r="AH44" s="199"/>
      <c r="AI44" s="199"/>
      <c r="AJ44" s="199"/>
      <c r="AK44" s="199"/>
      <c r="AL44" s="199"/>
      <c r="AM44" s="199"/>
      <c r="AN44" s="199"/>
      <c r="AO44" s="199"/>
      <c r="AP44" s="199"/>
      <c r="AQ44" s="199"/>
      <c r="AR44" s="199"/>
      <c r="AS44" s="199"/>
      <c r="AT44" s="199"/>
      <c r="AU44" s="199"/>
    </row>
    <row r="45" spans="1:47" ht="16.8" customHeight="1" x14ac:dyDescent="0.45">
      <c r="A45" s="206"/>
      <c r="B45" s="206"/>
      <c r="C45" s="206"/>
      <c r="D45" s="209"/>
      <c r="E45" s="209"/>
      <c r="F45" s="214"/>
      <c r="G45" s="215"/>
      <c r="H45" s="215"/>
      <c r="I45" s="215"/>
      <c r="J45" s="215"/>
      <c r="K45" s="215"/>
      <c r="L45" s="218"/>
      <c r="M45" s="256"/>
      <c r="N45" s="236"/>
      <c r="O45" s="236"/>
      <c r="P45" s="236"/>
      <c r="Q45" s="236"/>
      <c r="R45" s="236"/>
      <c r="S45" s="271"/>
      <c r="T45" s="236"/>
      <c r="U45" s="236"/>
      <c r="V45" s="236"/>
      <c r="W45" s="272"/>
      <c r="X45" s="237"/>
      <c r="Y45" s="237"/>
      <c r="Z45" s="1" t="s">
        <v>88</v>
      </c>
      <c r="AA45" s="237"/>
      <c r="AB45" s="237"/>
      <c r="AC45" s="1" t="s">
        <v>88</v>
      </c>
      <c r="AD45" s="199"/>
      <c r="AE45" s="199"/>
      <c r="AF45" s="199"/>
      <c r="AG45" s="199"/>
      <c r="AH45" s="199"/>
      <c r="AI45" s="199"/>
      <c r="AJ45" s="199"/>
      <c r="AK45" s="199"/>
      <c r="AL45" s="199"/>
      <c r="AM45" s="199"/>
      <c r="AN45" s="199"/>
      <c r="AO45" s="199"/>
      <c r="AP45" s="199"/>
      <c r="AQ45" s="199"/>
      <c r="AR45" s="199"/>
      <c r="AS45" s="199"/>
      <c r="AT45" s="199"/>
      <c r="AU45" s="199"/>
    </row>
    <row r="46" spans="1:47" ht="16.8" customHeight="1" x14ac:dyDescent="0.45">
      <c r="A46" s="206"/>
      <c r="B46" s="206"/>
      <c r="C46" s="206"/>
      <c r="D46" s="207">
        <v>6</v>
      </c>
      <c r="E46" s="207" t="s">
        <v>87</v>
      </c>
      <c r="F46" s="210">
        <v>2023</v>
      </c>
      <c r="G46" s="211"/>
      <c r="H46" s="211" t="s">
        <v>26</v>
      </c>
      <c r="I46" s="211"/>
      <c r="J46" s="211" t="s">
        <v>90</v>
      </c>
      <c r="K46" s="211"/>
      <c r="L46" s="216" t="s">
        <v>91</v>
      </c>
      <c r="M46" s="255"/>
      <c r="N46" s="235"/>
      <c r="O46" s="235" t="s">
        <v>29</v>
      </c>
      <c r="P46" s="235"/>
      <c r="Q46" s="235"/>
      <c r="R46" s="235" t="s">
        <v>30</v>
      </c>
      <c r="S46" s="266" t="s">
        <v>104</v>
      </c>
      <c r="T46" s="235"/>
      <c r="U46" s="235"/>
      <c r="V46" s="235"/>
      <c r="W46" s="267"/>
      <c r="X46" s="237"/>
      <c r="Y46" s="237"/>
      <c r="Z46" s="1"/>
      <c r="AA46" s="237"/>
      <c r="AB46" s="237"/>
      <c r="AC46" s="1"/>
      <c r="AD46" s="199"/>
      <c r="AE46" s="199"/>
      <c r="AF46" s="199"/>
      <c r="AG46" s="199"/>
      <c r="AH46" s="199"/>
      <c r="AI46" s="199"/>
      <c r="AJ46" s="199"/>
      <c r="AK46" s="199"/>
      <c r="AL46" s="199"/>
      <c r="AM46" s="199"/>
      <c r="AN46" s="199"/>
      <c r="AO46" s="199"/>
      <c r="AP46" s="199"/>
      <c r="AQ46" s="199"/>
      <c r="AR46" s="199"/>
      <c r="AS46" s="199"/>
      <c r="AT46" s="199"/>
      <c r="AU46" s="199"/>
    </row>
    <row r="47" spans="1:47" ht="16.8" customHeight="1" x14ac:dyDescent="0.45">
      <c r="A47" s="206"/>
      <c r="B47" s="206"/>
      <c r="C47" s="206"/>
      <c r="D47" s="208"/>
      <c r="E47" s="209"/>
      <c r="F47" s="212"/>
      <c r="G47" s="213"/>
      <c r="H47" s="213"/>
      <c r="I47" s="213"/>
      <c r="J47" s="213"/>
      <c r="K47" s="213"/>
      <c r="L47" s="217"/>
      <c r="M47" s="256"/>
      <c r="N47" s="236"/>
      <c r="O47" s="236"/>
      <c r="P47" s="236"/>
      <c r="Q47" s="236"/>
      <c r="R47" s="236"/>
      <c r="S47" s="268"/>
      <c r="T47" s="269"/>
      <c r="U47" s="269"/>
      <c r="V47" s="269"/>
      <c r="W47" s="270"/>
      <c r="X47" s="237"/>
      <c r="Y47" s="237"/>
      <c r="Z47" s="1" t="s">
        <v>88</v>
      </c>
      <c r="AA47" s="237"/>
      <c r="AB47" s="237"/>
      <c r="AC47" s="1" t="s">
        <v>88</v>
      </c>
      <c r="AD47" s="199"/>
      <c r="AE47" s="199"/>
      <c r="AF47" s="199"/>
      <c r="AG47" s="199"/>
      <c r="AH47" s="199"/>
      <c r="AI47" s="199"/>
      <c r="AJ47" s="199"/>
      <c r="AK47" s="199"/>
      <c r="AL47" s="199"/>
      <c r="AM47" s="199"/>
      <c r="AN47" s="199"/>
      <c r="AO47" s="199"/>
      <c r="AP47" s="199"/>
      <c r="AQ47" s="199"/>
      <c r="AR47" s="199"/>
      <c r="AS47" s="199"/>
      <c r="AT47" s="199"/>
      <c r="AU47" s="199"/>
    </row>
    <row r="48" spans="1:47" ht="16.8" customHeight="1" x14ac:dyDescent="0.45">
      <c r="A48" s="206"/>
      <c r="B48" s="206"/>
      <c r="C48" s="206"/>
      <c r="D48" s="208"/>
      <c r="E48" s="207" t="s">
        <v>89</v>
      </c>
      <c r="F48" s="212"/>
      <c r="G48" s="213"/>
      <c r="H48" s="213"/>
      <c r="I48" s="213"/>
      <c r="J48" s="213"/>
      <c r="K48" s="213"/>
      <c r="L48" s="217"/>
      <c r="M48" s="255"/>
      <c r="N48" s="235"/>
      <c r="O48" s="235" t="s">
        <v>29</v>
      </c>
      <c r="P48" s="235"/>
      <c r="Q48" s="235"/>
      <c r="R48" s="235" t="s">
        <v>30</v>
      </c>
      <c r="S48" s="268"/>
      <c r="T48" s="269"/>
      <c r="U48" s="269"/>
      <c r="V48" s="269"/>
      <c r="W48" s="270"/>
      <c r="X48" s="237"/>
      <c r="Y48" s="237"/>
      <c r="Z48" s="1"/>
      <c r="AA48" s="237"/>
      <c r="AB48" s="237"/>
      <c r="AC48" s="1"/>
      <c r="AD48" s="199"/>
      <c r="AE48" s="199"/>
      <c r="AF48" s="199"/>
      <c r="AG48" s="199"/>
      <c r="AH48" s="199"/>
      <c r="AI48" s="199"/>
      <c r="AJ48" s="199"/>
      <c r="AK48" s="199"/>
      <c r="AL48" s="199"/>
      <c r="AM48" s="199"/>
      <c r="AN48" s="199"/>
      <c r="AO48" s="199"/>
      <c r="AP48" s="199"/>
      <c r="AQ48" s="199"/>
      <c r="AR48" s="199"/>
      <c r="AS48" s="199"/>
      <c r="AT48" s="199"/>
      <c r="AU48" s="199"/>
    </row>
    <row r="49" spans="1:47" ht="16.8" customHeight="1" x14ac:dyDescent="0.45">
      <c r="A49" s="206"/>
      <c r="B49" s="206"/>
      <c r="C49" s="206"/>
      <c r="D49" s="209"/>
      <c r="E49" s="209"/>
      <c r="F49" s="214"/>
      <c r="G49" s="215"/>
      <c r="H49" s="215"/>
      <c r="I49" s="215"/>
      <c r="J49" s="215"/>
      <c r="K49" s="215"/>
      <c r="L49" s="218"/>
      <c r="M49" s="256"/>
      <c r="N49" s="236"/>
      <c r="O49" s="236"/>
      <c r="P49" s="236"/>
      <c r="Q49" s="236"/>
      <c r="R49" s="236"/>
      <c r="S49" s="271"/>
      <c r="T49" s="236"/>
      <c r="U49" s="236"/>
      <c r="V49" s="236"/>
      <c r="W49" s="272"/>
      <c r="X49" s="237"/>
      <c r="Y49" s="237"/>
      <c r="Z49" s="17" t="s">
        <v>88</v>
      </c>
      <c r="AA49" s="237"/>
      <c r="AB49" s="237"/>
      <c r="AC49" s="1" t="s">
        <v>88</v>
      </c>
      <c r="AD49" s="199"/>
      <c r="AE49" s="199"/>
      <c r="AF49" s="199"/>
      <c r="AG49" s="199"/>
      <c r="AH49" s="199"/>
      <c r="AI49" s="199"/>
      <c r="AJ49" s="199"/>
      <c r="AK49" s="199"/>
      <c r="AL49" s="199"/>
      <c r="AM49" s="199"/>
      <c r="AN49" s="199"/>
      <c r="AO49" s="199"/>
      <c r="AP49" s="199"/>
      <c r="AQ49" s="199"/>
      <c r="AR49" s="199"/>
      <c r="AS49" s="199"/>
      <c r="AT49" s="199"/>
      <c r="AU49" s="199"/>
    </row>
    <row r="50" spans="1:47" ht="16.8" customHeight="1" x14ac:dyDescent="0.45">
      <c r="A50" s="31"/>
      <c r="B50" s="32"/>
      <c r="C50" s="32"/>
      <c r="D50" s="32"/>
      <c r="E50" s="32"/>
      <c r="F50" s="32"/>
      <c r="G50" s="32"/>
      <c r="H50" s="32"/>
      <c r="I50" s="32"/>
      <c r="J50" s="32"/>
      <c r="K50" s="32"/>
      <c r="L50" s="32"/>
      <c r="M50" s="1"/>
      <c r="N50" s="18"/>
      <c r="O50" s="18"/>
      <c r="P50" s="18"/>
      <c r="Q50" s="32"/>
      <c r="R50" s="1"/>
      <c r="S50" s="18"/>
      <c r="T50" s="18"/>
      <c r="U50" s="18"/>
      <c r="V50" s="18"/>
      <c r="W50" s="1"/>
    </row>
    <row r="51" spans="1:47" ht="16.8" customHeight="1" x14ac:dyDescent="0.45">
      <c r="A51" s="32"/>
      <c r="B51" s="18"/>
      <c r="C51" s="18"/>
      <c r="D51" s="18"/>
      <c r="E51" s="18"/>
      <c r="F51" s="18"/>
      <c r="G51" s="18"/>
      <c r="H51" s="18"/>
      <c r="I51" s="32"/>
      <c r="J51" s="32"/>
      <c r="K51" s="18"/>
      <c r="L51" s="18"/>
      <c r="M51" s="32"/>
      <c r="N51" s="18"/>
      <c r="O51" s="18"/>
      <c r="P51" s="1"/>
      <c r="Q51" s="1"/>
      <c r="R51" s="1"/>
      <c r="S51" s="1"/>
      <c r="T51" s="1"/>
      <c r="U51" s="1"/>
      <c r="V51" s="1"/>
      <c r="W51" s="1"/>
    </row>
    <row r="52" spans="1:47" ht="16.8" customHeight="1" x14ac:dyDescent="0.45">
      <c r="A52" s="274" t="s">
        <v>92</v>
      </c>
      <c r="B52" s="274"/>
      <c r="C52" s="274"/>
      <c r="D52" s="274"/>
      <c r="E52" s="274"/>
      <c r="F52" s="274"/>
      <c r="G52" s="274"/>
      <c r="H52" s="274"/>
      <c r="I52" s="274"/>
      <c r="J52" s="274"/>
      <c r="K52" s="274"/>
      <c r="L52" s="274"/>
      <c r="M52" s="274"/>
      <c r="N52" s="274"/>
      <c r="O52" s="274"/>
      <c r="P52" s="274"/>
      <c r="Q52" s="274"/>
      <c r="R52" s="274"/>
      <c r="S52" s="274"/>
      <c r="T52" s="274"/>
      <c r="U52" s="274"/>
      <c r="V52" s="274"/>
      <c r="W52" s="274"/>
      <c r="X52" s="274"/>
      <c r="Y52" s="274"/>
      <c r="Z52" s="274"/>
      <c r="AA52" s="274"/>
      <c r="AB52" s="274"/>
    </row>
    <row r="53" spans="1:47" ht="16.8" customHeight="1" x14ac:dyDescent="0.45">
      <c r="A53" s="274"/>
      <c r="B53" s="274"/>
      <c r="C53" s="274"/>
      <c r="D53" s="274"/>
      <c r="E53" s="274"/>
      <c r="F53" s="274"/>
      <c r="G53" s="274"/>
      <c r="H53" s="274"/>
      <c r="I53" s="274"/>
      <c r="J53" s="274"/>
      <c r="K53" s="274"/>
      <c r="L53" s="274"/>
      <c r="M53" s="274"/>
      <c r="N53" s="274"/>
      <c r="O53" s="274"/>
      <c r="P53" s="274"/>
      <c r="Q53" s="274"/>
      <c r="R53" s="274"/>
      <c r="S53" s="274"/>
      <c r="T53" s="274"/>
      <c r="U53" s="274"/>
      <c r="V53" s="274"/>
      <c r="W53" s="274"/>
      <c r="X53" s="274"/>
      <c r="Y53" s="274"/>
      <c r="Z53" s="274"/>
      <c r="AA53" s="274"/>
      <c r="AB53" s="274"/>
    </row>
    <row r="54" spans="1:47" ht="16.8" customHeight="1" x14ac:dyDescent="0.45">
      <c r="A54" s="274"/>
      <c r="B54" s="274"/>
      <c r="C54" s="274"/>
      <c r="D54" s="274"/>
      <c r="E54" s="274"/>
      <c r="F54" s="274"/>
      <c r="G54" s="274"/>
      <c r="H54" s="274"/>
      <c r="I54" s="274"/>
      <c r="J54" s="274"/>
      <c r="K54" s="274"/>
      <c r="L54" s="274"/>
      <c r="M54" s="274"/>
      <c r="N54" s="274"/>
      <c r="O54" s="274"/>
      <c r="P54" s="274"/>
      <c r="Q54" s="274"/>
      <c r="R54" s="274"/>
      <c r="S54" s="274"/>
      <c r="T54" s="274"/>
      <c r="U54" s="274"/>
      <c r="V54" s="274"/>
      <c r="W54" s="274"/>
      <c r="X54" s="274"/>
      <c r="Y54" s="274"/>
      <c r="Z54" s="274"/>
      <c r="AA54" s="274"/>
      <c r="AB54" s="274"/>
    </row>
    <row r="55" spans="1:47" ht="16.8" customHeight="1" x14ac:dyDescent="0.45">
      <c r="A55" s="274"/>
      <c r="B55" s="274"/>
      <c r="C55" s="274"/>
      <c r="D55" s="274"/>
      <c r="E55" s="274"/>
      <c r="F55" s="274"/>
      <c r="G55" s="274"/>
      <c r="H55" s="274"/>
      <c r="I55" s="274"/>
      <c r="J55" s="274"/>
      <c r="K55" s="274"/>
      <c r="L55" s="274"/>
      <c r="M55" s="274"/>
      <c r="N55" s="274"/>
      <c r="O55" s="274"/>
      <c r="P55" s="274"/>
      <c r="Q55" s="274"/>
      <c r="R55" s="274"/>
      <c r="S55" s="274"/>
      <c r="T55" s="274"/>
      <c r="U55" s="274"/>
      <c r="V55" s="274"/>
      <c r="W55" s="274"/>
      <c r="X55" s="274"/>
      <c r="Y55" s="274"/>
      <c r="Z55" s="274"/>
      <c r="AA55" s="274"/>
      <c r="AB55" s="274"/>
    </row>
    <row r="56" spans="1:47" ht="16.8" customHeight="1" x14ac:dyDescent="0.45">
      <c r="A56" s="274"/>
      <c r="B56" s="274"/>
      <c r="C56" s="274"/>
      <c r="D56" s="274"/>
      <c r="E56" s="274"/>
      <c r="F56" s="274"/>
      <c r="G56" s="274"/>
      <c r="H56" s="274"/>
      <c r="I56" s="274"/>
      <c r="J56" s="274"/>
      <c r="K56" s="274"/>
      <c r="L56" s="274"/>
      <c r="M56" s="274"/>
      <c r="N56" s="274"/>
      <c r="O56" s="274"/>
      <c r="P56" s="274"/>
      <c r="Q56" s="274"/>
      <c r="R56" s="274"/>
      <c r="S56" s="274"/>
      <c r="T56" s="274"/>
      <c r="U56" s="274"/>
      <c r="V56" s="274"/>
      <c r="W56" s="274"/>
      <c r="X56" s="274"/>
      <c r="Y56" s="274"/>
      <c r="Z56" s="274"/>
      <c r="AA56" s="274"/>
      <c r="AB56" s="274"/>
    </row>
    <row r="57" spans="1:47" ht="16.8" customHeight="1" x14ac:dyDescent="0.45">
      <c r="A57" s="274"/>
      <c r="B57" s="274"/>
      <c r="C57" s="274"/>
      <c r="D57" s="274"/>
      <c r="E57" s="274"/>
      <c r="F57" s="274"/>
      <c r="G57" s="274"/>
      <c r="H57" s="274"/>
      <c r="I57" s="274"/>
      <c r="J57" s="274"/>
      <c r="K57" s="274"/>
      <c r="L57" s="274"/>
      <c r="M57" s="274"/>
      <c r="N57" s="274"/>
      <c r="O57" s="274"/>
      <c r="P57" s="274"/>
      <c r="Q57" s="274"/>
      <c r="R57" s="274"/>
      <c r="S57" s="274"/>
      <c r="T57" s="274"/>
      <c r="U57" s="274"/>
      <c r="V57" s="274"/>
      <c r="W57" s="274"/>
      <c r="X57" s="274"/>
      <c r="Y57" s="274"/>
      <c r="Z57" s="274"/>
      <c r="AA57" s="274"/>
      <c r="AB57" s="274"/>
    </row>
    <row r="58" spans="1:47" ht="16.8" customHeight="1" x14ac:dyDescent="0.45">
      <c r="A58" s="3" t="s">
        <v>93</v>
      </c>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row>
    <row r="59" spans="1:47" ht="16.8" customHeight="1" x14ac:dyDescent="0.45">
      <c r="A59" s="3" t="s">
        <v>94</v>
      </c>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row>
    <row r="60" spans="1:47" ht="16.8" customHeight="1" x14ac:dyDescent="0.45">
      <c r="A60" s="5" t="s">
        <v>35</v>
      </c>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row>
    <row r="61" spans="1:47" ht="16.8" customHeight="1" x14ac:dyDescent="0.45">
      <c r="A61" s="5" t="s">
        <v>95</v>
      </c>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row>
    <row r="62" spans="1:47" ht="16.8" customHeight="1" x14ac:dyDescent="0.45">
      <c r="A62" s="5" t="s">
        <v>96</v>
      </c>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row>
    <row r="63" spans="1:47" ht="16.8" customHeight="1" x14ac:dyDescent="0.45">
      <c r="A63" s="5" t="s">
        <v>38</v>
      </c>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row>
    <row r="64" spans="1:47" ht="16.8" customHeight="1" x14ac:dyDescent="0.45">
      <c r="A64" s="5"/>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row>
    <row r="65" spans="1:28" ht="16.8" customHeight="1" x14ac:dyDescent="0.45">
      <c r="A65" s="20" t="s">
        <v>97</v>
      </c>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row>
    <row r="66" spans="1:28" ht="16.8" customHeight="1" x14ac:dyDescent="0.45">
      <c r="A66" s="20" t="s">
        <v>98</v>
      </c>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row>
    <row r="67" spans="1:28" ht="16.8" customHeight="1" x14ac:dyDescent="0.45">
      <c r="A67" s="20" t="s">
        <v>99</v>
      </c>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row>
    <row r="68" spans="1:28" ht="16.8" customHeight="1" x14ac:dyDescent="0.45">
      <c r="A68" s="20" t="s">
        <v>100</v>
      </c>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row>
    <row r="69" spans="1:28" ht="16.8" customHeight="1" x14ac:dyDescent="0.45">
      <c r="A69" s="1"/>
      <c r="B69" s="1"/>
      <c r="C69" s="1"/>
      <c r="D69" s="1"/>
      <c r="E69" s="1"/>
      <c r="F69" s="1"/>
      <c r="G69" s="1"/>
      <c r="H69" s="1"/>
      <c r="I69" s="1"/>
      <c r="J69" s="1"/>
      <c r="K69" s="1"/>
      <c r="L69" s="1"/>
      <c r="M69" s="1"/>
      <c r="N69" s="1"/>
      <c r="O69" s="1"/>
      <c r="P69" s="1"/>
      <c r="Q69" s="1"/>
      <c r="R69" s="1"/>
      <c r="S69" s="1"/>
      <c r="T69" s="1"/>
      <c r="U69" s="1"/>
      <c r="V69" s="1"/>
      <c r="W69" s="1"/>
      <c r="AA69" s="278" t="s">
        <v>101</v>
      </c>
      <c r="AB69" s="279"/>
    </row>
    <row r="70" spans="1:28" ht="16.8" customHeight="1" x14ac:dyDescent="0.45">
      <c r="A70" s="1" t="s">
        <v>39</v>
      </c>
      <c r="B70" s="1"/>
      <c r="C70" s="1"/>
      <c r="D70" s="1"/>
      <c r="E70" s="1"/>
      <c r="F70" s="1"/>
      <c r="G70" s="1"/>
      <c r="H70" s="1"/>
      <c r="I70" s="1"/>
      <c r="J70" s="1" t="s">
        <v>40</v>
      </c>
      <c r="K70" s="1"/>
      <c r="L70" s="1"/>
      <c r="M70" s="1"/>
      <c r="N70" s="1"/>
      <c r="O70" s="1"/>
      <c r="P70" s="1"/>
      <c r="Q70" s="1"/>
      <c r="R70" s="1"/>
      <c r="S70" s="1"/>
      <c r="T70" s="1"/>
      <c r="U70" s="1"/>
      <c r="V70" s="1"/>
      <c r="W70" s="1"/>
    </row>
    <row r="71" spans="1:28" ht="16.8" customHeight="1" x14ac:dyDescent="0.45">
      <c r="A71" s="275" t="s">
        <v>41</v>
      </c>
      <c r="B71" s="276"/>
      <c r="C71" s="276"/>
      <c r="D71" s="277"/>
      <c r="E71" s="204" t="s">
        <v>42</v>
      </c>
      <c r="F71" s="204"/>
      <c r="G71" s="204"/>
      <c r="H71" s="204"/>
      <c r="I71" s="1"/>
      <c r="J71" s="1"/>
      <c r="K71" s="1" t="s">
        <v>102</v>
      </c>
      <c r="L71" s="1"/>
      <c r="M71" s="1"/>
      <c r="N71" s="1"/>
      <c r="O71" s="1"/>
      <c r="P71" s="1"/>
      <c r="Q71" s="1"/>
      <c r="R71" s="1"/>
      <c r="S71" s="1"/>
      <c r="T71" s="1"/>
      <c r="U71" s="1"/>
      <c r="V71" s="1"/>
      <c r="W71" s="1"/>
    </row>
    <row r="72" spans="1:28" ht="16.8" customHeight="1" x14ac:dyDescent="0.45">
      <c r="A72" s="204"/>
      <c r="B72" s="204"/>
      <c r="C72" s="204"/>
      <c r="D72" s="204"/>
      <c r="E72" s="273"/>
      <c r="F72" s="273"/>
      <c r="G72" s="273"/>
      <c r="H72" s="273"/>
      <c r="I72" s="1"/>
      <c r="J72" s="1"/>
      <c r="K72" s="1" t="s">
        <v>44</v>
      </c>
      <c r="L72" s="1"/>
      <c r="M72" s="1"/>
      <c r="N72" s="1"/>
      <c r="O72" s="1"/>
      <c r="P72" s="1"/>
      <c r="Q72" s="1"/>
      <c r="R72" s="1"/>
      <c r="S72" s="1"/>
      <c r="T72" s="1"/>
      <c r="U72" s="1"/>
      <c r="V72" s="1"/>
      <c r="W72" s="1"/>
    </row>
    <row r="73" spans="1:28" ht="16.8" customHeight="1" x14ac:dyDescent="0.45">
      <c r="A73" s="204"/>
      <c r="B73" s="204"/>
      <c r="C73" s="204"/>
      <c r="D73" s="204"/>
      <c r="E73" s="273"/>
      <c r="F73" s="273"/>
      <c r="G73" s="273"/>
      <c r="H73" s="273"/>
      <c r="I73" s="1"/>
      <c r="J73" s="1"/>
      <c r="K73" s="1" t="s">
        <v>45</v>
      </c>
      <c r="L73" s="1"/>
      <c r="M73" s="1"/>
      <c r="N73" s="1"/>
      <c r="O73" s="1"/>
      <c r="P73" s="1"/>
      <c r="Q73" s="1"/>
      <c r="R73" s="1"/>
      <c r="S73" s="1"/>
      <c r="T73" s="1"/>
      <c r="U73" s="1"/>
      <c r="V73" s="1"/>
      <c r="W73" s="1"/>
    </row>
    <row r="74" spans="1:28" ht="16.8" customHeight="1" x14ac:dyDescent="0.45">
      <c r="A74" s="204"/>
      <c r="B74" s="204"/>
      <c r="C74" s="204"/>
      <c r="D74" s="204"/>
      <c r="E74" s="273"/>
      <c r="F74" s="273"/>
      <c r="G74" s="273"/>
      <c r="H74" s="273"/>
      <c r="I74" s="1"/>
      <c r="J74" s="1"/>
      <c r="K74" s="1" t="s">
        <v>46</v>
      </c>
      <c r="L74" s="1"/>
      <c r="M74" s="1"/>
      <c r="N74" s="1"/>
      <c r="O74" s="1"/>
      <c r="P74" s="1"/>
      <c r="Q74" s="1"/>
      <c r="R74" s="1"/>
      <c r="S74" s="1"/>
      <c r="T74" s="1"/>
      <c r="U74" s="1"/>
      <c r="V74" s="1"/>
      <c r="W74" s="1"/>
    </row>
    <row r="75" spans="1:28" ht="16.8" customHeight="1" x14ac:dyDescent="0.45">
      <c r="A75" s="204"/>
      <c r="B75" s="204"/>
      <c r="C75" s="204"/>
      <c r="D75" s="204"/>
      <c r="E75" s="273"/>
      <c r="F75" s="273"/>
      <c r="G75" s="273"/>
      <c r="H75" s="273"/>
      <c r="I75" s="1"/>
      <c r="J75" s="1"/>
      <c r="K75" s="1" t="s">
        <v>103</v>
      </c>
      <c r="L75" s="1"/>
      <c r="M75" s="1"/>
      <c r="N75" s="1"/>
      <c r="O75" s="1"/>
      <c r="P75" s="1"/>
      <c r="Q75" s="1"/>
      <c r="R75" s="1"/>
      <c r="S75" s="1"/>
      <c r="T75" s="1"/>
      <c r="U75" s="1"/>
      <c r="V75" s="1"/>
      <c r="W75" s="1"/>
    </row>
    <row r="76" spans="1:28" ht="16.8" customHeight="1" x14ac:dyDescent="0.45">
      <c r="A76" s="204"/>
      <c r="B76" s="204"/>
      <c r="C76" s="204"/>
      <c r="D76" s="204"/>
      <c r="E76" s="273"/>
      <c r="F76" s="273"/>
      <c r="G76" s="273"/>
      <c r="H76" s="273"/>
      <c r="I76" s="1"/>
      <c r="J76" s="1" t="s">
        <v>48</v>
      </c>
      <c r="K76" s="1"/>
      <c r="L76" s="1"/>
      <c r="M76" s="1"/>
      <c r="N76" s="1"/>
      <c r="O76" s="1"/>
      <c r="P76" s="1"/>
      <c r="Q76" s="1"/>
      <c r="R76" s="1"/>
      <c r="S76" s="1"/>
      <c r="T76" s="1"/>
      <c r="U76" s="1"/>
      <c r="V76" s="1"/>
      <c r="W76" s="1"/>
    </row>
    <row r="77" spans="1:28" ht="16.8" customHeight="1" x14ac:dyDescent="0.45">
      <c r="A77" s="204"/>
      <c r="B77" s="204"/>
      <c r="C77" s="204"/>
      <c r="D77" s="204"/>
      <c r="E77" s="273"/>
      <c r="F77" s="273"/>
      <c r="G77" s="273"/>
      <c r="H77" s="273"/>
    </row>
  </sheetData>
  <mergeCells count="164">
    <mergeCell ref="M42:N43"/>
    <mergeCell ref="AA69:AB69"/>
    <mergeCell ref="X44:Y45"/>
    <mergeCell ref="AA44:AB45"/>
    <mergeCell ref="E44:E45"/>
    <mergeCell ref="M44:N45"/>
    <mergeCell ref="O44:O45"/>
    <mergeCell ref="P44:Q45"/>
    <mergeCell ref="R44:R45"/>
    <mergeCell ref="J46:J49"/>
    <mergeCell ref="M48:N49"/>
    <mergeCell ref="O48:O49"/>
    <mergeCell ref="P48:Q49"/>
    <mergeCell ref="A54:AB55"/>
    <mergeCell ref="A56:AB57"/>
    <mergeCell ref="D42:D45"/>
    <mergeCell ref="E42:E43"/>
    <mergeCell ref="F42:G45"/>
    <mergeCell ref="H42:H45"/>
    <mergeCell ref="I42:I45"/>
    <mergeCell ref="F46:G49"/>
    <mergeCell ref="O42:O43"/>
    <mergeCell ref="P42:Q43"/>
    <mergeCell ref="S30:W33"/>
    <mergeCell ref="S34:W37"/>
    <mergeCell ref="S38:W41"/>
    <mergeCell ref="S42:W45"/>
    <mergeCell ref="S46:W49"/>
    <mergeCell ref="R42:R43"/>
    <mergeCell ref="R48:R49"/>
    <mergeCell ref="R46:R47"/>
    <mergeCell ref="AA40:AB41"/>
    <mergeCell ref="R40:R41"/>
    <mergeCell ref="X36:Y37"/>
    <mergeCell ref="AA36:AB37"/>
    <mergeCell ref="AA38:AB39"/>
    <mergeCell ref="AA32:AB33"/>
    <mergeCell ref="AA34:AB35"/>
    <mergeCell ref="AA30:AB31"/>
    <mergeCell ref="AA42:AB43"/>
    <mergeCell ref="X42:Y43"/>
    <mergeCell ref="AA48:AB49"/>
    <mergeCell ref="X40:Y41"/>
    <mergeCell ref="R30:R31"/>
    <mergeCell ref="O40:O41"/>
    <mergeCell ref="P40:Q41"/>
    <mergeCell ref="A72:D77"/>
    <mergeCell ref="E72:H77"/>
    <mergeCell ref="X48:Y49"/>
    <mergeCell ref="A52:AB53"/>
    <mergeCell ref="X46:Y47"/>
    <mergeCell ref="AA46:AB47"/>
    <mergeCell ref="E48:E49"/>
    <mergeCell ref="D46:D49"/>
    <mergeCell ref="E46:E47"/>
    <mergeCell ref="K46:K49"/>
    <mergeCell ref="L46:L49"/>
    <mergeCell ref="M46:N47"/>
    <mergeCell ref="O46:O47"/>
    <mergeCell ref="P46:Q47"/>
    <mergeCell ref="A71:D71"/>
    <mergeCell ref="E71:H71"/>
    <mergeCell ref="J42:J45"/>
    <mergeCell ref="K42:K45"/>
    <mergeCell ref="L42:L45"/>
    <mergeCell ref="H46:H49"/>
    <mergeCell ref="I46:I49"/>
    <mergeCell ref="D38:D41"/>
    <mergeCell ref="E38:E39"/>
    <mergeCell ref="F38:G41"/>
    <mergeCell ref="H38:H41"/>
    <mergeCell ref="I38:I41"/>
    <mergeCell ref="K34:K37"/>
    <mergeCell ref="L34:L37"/>
    <mergeCell ref="M38:N39"/>
    <mergeCell ref="M36:N37"/>
    <mergeCell ref="E40:E41"/>
    <mergeCell ref="M40:N41"/>
    <mergeCell ref="K38:K41"/>
    <mergeCell ref="L38:L41"/>
    <mergeCell ref="O36:O37"/>
    <mergeCell ref="P36:Q37"/>
    <mergeCell ref="R36:R37"/>
    <mergeCell ref="O38:O39"/>
    <mergeCell ref="P38:Q39"/>
    <mergeCell ref="R38:R39"/>
    <mergeCell ref="M34:N35"/>
    <mergeCell ref="O34:O35"/>
    <mergeCell ref="P34:Q35"/>
    <mergeCell ref="D30:D33"/>
    <mergeCell ref="E30:E31"/>
    <mergeCell ref="X38:Y39"/>
    <mergeCell ref="J38:J41"/>
    <mergeCell ref="E36:E37"/>
    <mergeCell ref="L30:L33"/>
    <mergeCell ref="M30:N31"/>
    <mergeCell ref="X32:Y33"/>
    <mergeCell ref="D34:D37"/>
    <mergeCell ref="E34:E35"/>
    <mergeCell ref="F34:G37"/>
    <mergeCell ref="H34:H37"/>
    <mergeCell ref="I34:I37"/>
    <mergeCell ref="J34:J37"/>
    <mergeCell ref="R34:R35"/>
    <mergeCell ref="X34:Y35"/>
    <mergeCell ref="X30:Y31"/>
    <mergeCell ref="E32:E33"/>
    <mergeCell ref="F30:G33"/>
    <mergeCell ref="H30:H33"/>
    <mergeCell ref="I30:I33"/>
    <mergeCell ref="J30:J33"/>
    <mergeCell ref="O30:O31"/>
    <mergeCell ref="P30:Q31"/>
    <mergeCell ref="K30:K33"/>
    <mergeCell ref="P28:Q29"/>
    <mergeCell ref="R28:R29"/>
    <mergeCell ref="O28:O29"/>
    <mergeCell ref="M32:N33"/>
    <mergeCell ref="O32:O33"/>
    <mergeCell ref="P32:Q33"/>
    <mergeCell ref="R32:R33"/>
    <mergeCell ref="M28:N29"/>
    <mergeCell ref="J26:J29"/>
    <mergeCell ref="K26:K29"/>
    <mergeCell ref="L26:L29"/>
    <mergeCell ref="M26:N27"/>
    <mergeCell ref="N24:O25"/>
    <mergeCell ref="R26:R27"/>
    <mergeCell ref="X26:Y27"/>
    <mergeCell ref="A4:AC5"/>
    <mergeCell ref="T16:U17"/>
    <mergeCell ref="V16:W17"/>
    <mergeCell ref="X16:X17"/>
    <mergeCell ref="Y16:Y17"/>
    <mergeCell ref="Z16:Z17"/>
    <mergeCell ref="AA16:AA17"/>
    <mergeCell ref="AB16:AB17"/>
    <mergeCell ref="AA26:AB27"/>
    <mergeCell ref="S26:W29"/>
    <mergeCell ref="E28:E29"/>
    <mergeCell ref="AD25:AU49"/>
    <mergeCell ref="P24:W25"/>
    <mergeCell ref="X24:AB24"/>
    <mergeCell ref="X25:Y25"/>
    <mergeCell ref="AA25:AB25"/>
    <mergeCell ref="A26:C49"/>
    <mergeCell ref="D26:D29"/>
    <mergeCell ref="E26:E27"/>
    <mergeCell ref="F26:G29"/>
    <mergeCell ref="H26:H29"/>
    <mergeCell ref="I26:I29"/>
    <mergeCell ref="A18:C25"/>
    <mergeCell ref="D18:E20"/>
    <mergeCell ref="F18:AB20"/>
    <mergeCell ref="D21:E23"/>
    <mergeCell ref="F21:R23"/>
    <mergeCell ref="O26:O27"/>
    <mergeCell ref="P26:Q27"/>
    <mergeCell ref="X28:Y29"/>
    <mergeCell ref="AA28:AB29"/>
    <mergeCell ref="S21:T23"/>
    <mergeCell ref="U21:AB23"/>
    <mergeCell ref="D24:E25"/>
    <mergeCell ref="F24:M25"/>
  </mergeCells>
  <phoneticPr fontId="1"/>
  <pageMargins left="0.25" right="0.25" top="0.75" bottom="0.75" header="0.3" footer="0.3"/>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9</xdr:col>
                    <xdr:colOff>83820</xdr:colOff>
                    <xdr:row>72</xdr:row>
                    <xdr:rowOff>228600</xdr:rowOff>
                  </from>
                  <to>
                    <xdr:col>9</xdr:col>
                    <xdr:colOff>335280</xdr:colOff>
                    <xdr:row>74</xdr:row>
                    <xdr:rowOff>38100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9</xdr:col>
                    <xdr:colOff>83820</xdr:colOff>
                    <xdr:row>72</xdr:row>
                    <xdr:rowOff>0</xdr:rowOff>
                  </from>
                  <to>
                    <xdr:col>9</xdr:col>
                    <xdr:colOff>335280</xdr:colOff>
                    <xdr:row>73</xdr:row>
                    <xdr:rowOff>45720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9</xdr:col>
                    <xdr:colOff>83820</xdr:colOff>
                    <xdr:row>73</xdr:row>
                    <xdr:rowOff>0</xdr:rowOff>
                  </from>
                  <to>
                    <xdr:col>9</xdr:col>
                    <xdr:colOff>335280</xdr:colOff>
                    <xdr:row>74</xdr:row>
                    <xdr:rowOff>45720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9</xdr:col>
                    <xdr:colOff>83820</xdr:colOff>
                    <xdr:row>70</xdr:row>
                    <xdr:rowOff>0</xdr:rowOff>
                  </from>
                  <to>
                    <xdr:col>9</xdr:col>
                    <xdr:colOff>335280</xdr:colOff>
                    <xdr:row>71</xdr:row>
                    <xdr:rowOff>45720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9</xdr:col>
                    <xdr:colOff>83820</xdr:colOff>
                    <xdr:row>76</xdr:row>
                    <xdr:rowOff>0</xdr:rowOff>
                  </from>
                  <to>
                    <xdr:col>9</xdr:col>
                    <xdr:colOff>335280</xdr:colOff>
                    <xdr:row>77</xdr:row>
                    <xdr:rowOff>45720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9</xdr:col>
                    <xdr:colOff>83820</xdr:colOff>
                    <xdr:row>73</xdr:row>
                    <xdr:rowOff>228600</xdr:rowOff>
                  </from>
                  <to>
                    <xdr:col>9</xdr:col>
                    <xdr:colOff>335280</xdr:colOff>
                    <xdr:row>75</xdr:row>
                    <xdr:rowOff>38100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9</xdr:col>
                    <xdr:colOff>83820</xdr:colOff>
                    <xdr:row>73</xdr:row>
                    <xdr:rowOff>0</xdr:rowOff>
                  </from>
                  <to>
                    <xdr:col>9</xdr:col>
                    <xdr:colOff>335280</xdr:colOff>
                    <xdr:row>74</xdr:row>
                    <xdr:rowOff>45720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9</xdr:col>
                    <xdr:colOff>83820</xdr:colOff>
                    <xdr:row>74</xdr:row>
                    <xdr:rowOff>0</xdr:rowOff>
                  </from>
                  <to>
                    <xdr:col>9</xdr:col>
                    <xdr:colOff>335280</xdr:colOff>
                    <xdr:row>75</xdr:row>
                    <xdr:rowOff>45720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B2B32-BC31-4D5E-8E45-24A4403799F6}">
  <sheetPr>
    <pageSetUpPr fitToPage="1"/>
  </sheetPr>
  <dimension ref="A4:AR35"/>
  <sheetViews>
    <sheetView view="pageBreakPreview" zoomScale="60" zoomScaleNormal="70" zoomScalePageLayoutView="40" workbookViewId="0">
      <selection activeCell="M17" sqref="F17:R18"/>
    </sheetView>
  </sheetViews>
  <sheetFormatPr defaultColWidth="6.296875" defaultRowHeight="17.399999999999999" x14ac:dyDescent="0.45"/>
  <cols>
    <col min="1" max="16384" width="6.296875" style="1"/>
  </cols>
  <sheetData>
    <row r="4" spans="1:43" ht="17.55" customHeight="1" x14ac:dyDescent="0.45">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row>
    <row r="5" spans="1:43" ht="17.55" customHeight="1" x14ac:dyDescent="0.45">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row>
    <row r="6" spans="1:43" ht="15" customHeight="1" x14ac:dyDescent="0.45"/>
    <row r="7" spans="1:43" ht="43.8" customHeight="1" x14ac:dyDescent="0.45">
      <c r="A7" s="312" t="s">
        <v>20</v>
      </c>
      <c r="B7" s="312"/>
      <c r="C7" s="312"/>
      <c r="D7" s="312"/>
      <c r="E7" s="312"/>
      <c r="F7" s="312"/>
      <c r="G7" s="312"/>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row>
    <row r="8" spans="1:43" ht="43.8" customHeight="1" x14ac:dyDescent="0.45">
      <c r="A8" s="312"/>
      <c r="B8" s="312"/>
      <c r="C8" s="312"/>
      <c r="D8" s="312"/>
      <c r="E8" s="312"/>
      <c r="F8" s="312"/>
      <c r="G8" s="312"/>
      <c r="H8" s="312"/>
      <c r="I8" s="312"/>
      <c r="J8" s="312"/>
      <c r="K8" s="312"/>
      <c r="L8" s="312"/>
      <c r="M8" s="312"/>
      <c r="N8" s="312"/>
      <c r="O8" s="312"/>
      <c r="P8" s="312"/>
      <c r="Q8" s="312"/>
      <c r="R8" s="312"/>
      <c r="S8" s="312"/>
      <c r="T8" s="312"/>
      <c r="U8" s="312"/>
      <c r="V8" s="312"/>
      <c r="W8" s="312"/>
      <c r="X8" s="312"/>
      <c r="Y8" s="312"/>
      <c r="Z8" s="312"/>
      <c r="AA8" s="312"/>
      <c r="AB8" s="312"/>
      <c r="AC8" s="312"/>
      <c r="AD8" s="312"/>
      <c r="AE8" s="312"/>
      <c r="AF8" s="312"/>
    </row>
    <row r="9" spans="1:43" ht="17.55" customHeight="1" x14ac:dyDescent="0.45">
      <c r="A9" s="30"/>
      <c r="B9" s="30"/>
      <c r="C9" s="30"/>
      <c r="D9" s="30"/>
      <c r="E9" s="30"/>
      <c r="F9" s="30"/>
      <c r="G9" s="30"/>
      <c r="H9" s="30"/>
      <c r="I9" s="30"/>
      <c r="J9" s="30"/>
      <c r="K9" s="30"/>
      <c r="L9" s="30"/>
      <c r="M9" s="30"/>
      <c r="N9" s="30"/>
      <c r="O9" s="30"/>
      <c r="P9" s="30"/>
      <c r="Q9" s="30"/>
      <c r="R9" s="30"/>
      <c r="S9" s="30"/>
      <c r="T9" s="30"/>
      <c r="U9" s="30"/>
      <c r="V9" s="30"/>
      <c r="W9" s="30"/>
      <c r="X9" s="30"/>
      <c r="Y9" s="30"/>
      <c r="Z9" s="30"/>
      <c r="AA9" s="30"/>
      <c r="AB9" s="30"/>
    </row>
    <row r="10" spans="1:43" ht="64.8" customHeight="1" x14ac:dyDescent="0.45">
      <c r="A10" s="229" t="s">
        <v>21</v>
      </c>
      <c r="B10" s="230"/>
      <c r="C10" s="230"/>
      <c r="D10" s="230"/>
      <c r="E10" s="313"/>
      <c r="F10" s="314" t="str">
        <f>IF(発注書1日目・2日目!F8=0,"",発注書1日目・2日目!F8)</f>
        <v/>
      </c>
      <c r="G10" s="314"/>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5"/>
    </row>
    <row r="11" spans="1:43" ht="40.049999999999997" customHeight="1" x14ac:dyDescent="0.45">
      <c r="A11" s="316" t="s">
        <v>22</v>
      </c>
      <c r="B11" s="316"/>
      <c r="C11" s="316"/>
      <c r="D11" s="316"/>
      <c r="E11" s="316"/>
      <c r="F11" s="317" t="str">
        <f>IF(発注書1日目・2日目!A21=0,"",発注書1日目・2日目!A21)</f>
        <v/>
      </c>
      <c r="G11" s="318"/>
      <c r="H11" s="318"/>
      <c r="I11" s="318"/>
      <c r="J11" s="318"/>
      <c r="K11" s="317" t="str">
        <f>IF(発注書1日目・2日目!A22=0,"",発注書1日目・2日目!A22)</f>
        <v/>
      </c>
      <c r="L11" s="318"/>
      <c r="M11" s="318"/>
      <c r="N11" s="318"/>
      <c r="O11" s="318"/>
      <c r="P11" s="317" t="str">
        <f>IF(発注書1日目・2日目!A23=0,"",発注書1日目・2日目!A23)</f>
        <v/>
      </c>
      <c r="Q11" s="318"/>
      <c r="R11" s="318"/>
      <c r="S11" s="318"/>
      <c r="T11" s="318"/>
      <c r="U11" s="317" t="str">
        <f>IF(発注書1日目・2日目!A24=0,"",発注書1日目・2日目!A24)</f>
        <v/>
      </c>
      <c r="V11" s="318"/>
      <c r="W11" s="318"/>
      <c r="X11" s="318"/>
      <c r="Y11" s="318"/>
      <c r="Z11" s="318"/>
      <c r="AA11" s="317" t="str">
        <f>IF(発注書1日目・2日目!A25=0,"",発注書1日目・2日目!A25)</f>
        <v/>
      </c>
      <c r="AB11" s="318"/>
      <c r="AC11" s="318"/>
      <c r="AD11" s="318"/>
      <c r="AE11" s="318"/>
      <c r="AF11" s="321"/>
      <c r="AG11" s="280" t="s">
        <v>65</v>
      </c>
      <c r="AH11" s="281"/>
      <c r="AI11" s="281"/>
      <c r="AJ11" s="281"/>
      <c r="AK11" s="281"/>
      <c r="AL11" s="281"/>
      <c r="AM11" s="281"/>
      <c r="AN11" s="281"/>
      <c r="AO11" s="281"/>
      <c r="AP11" s="281"/>
      <c r="AQ11" s="281"/>
    </row>
    <row r="12" spans="1:43" ht="40.049999999999997" customHeight="1" x14ac:dyDescent="0.45">
      <c r="A12" s="316"/>
      <c r="B12" s="316"/>
      <c r="C12" s="316"/>
      <c r="D12" s="316"/>
      <c r="E12" s="316"/>
      <c r="F12" s="319"/>
      <c r="G12" s="320"/>
      <c r="H12" s="320"/>
      <c r="I12" s="320"/>
      <c r="J12" s="320"/>
      <c r="K12" s="319"/>
      <c r="L12" s="320"/>
      <c r="M12" s="320"/>
      <c r="N12" s="320"/>
      <c r="O12" s="320"/>
      <c r="P12" s="319"/>
      <c r="Q12" s="320"/>
      <c r="R12" s="320"/>
      <c r="S12" s="320"/>
      <c r="T12" s="320"/>
      <c r="U12" s="319"/>
      <c r="V12" s="320"/>
      <c r="W12" s="320"/>
      <c r="X12" s="320"/>
      <c r="Y12" s="320"/>
      <c r="Z12" s="320"/>
      <c r="AA12" s="319"/>
      <c r="AB12" s="320"/>
      <c r="AC12" s="320"/>
      <c r="AD12" s="320"/>
      <c r="AE12" s="320"/>
      <c r="AF12" s="322"/>
      <c r="AG12" s="280"/>
      <c r="AH12" s="281"/>
      <c r="AI12" s="281"/>
      <c r="AJ12" s="281"/>
      <c r="AK12" s="281"/>
      <c r="AL12" s="281"/>
      <c r="AM12" s="281"/>
      <c r="AN12" s="281"/>
      <c r="AO12" s="281"/>
      <c r="AP12" s="281"/>
      <c r="AQ12" s="281"/>
    </row>
    <row r="13" spans="1:43" ht="40.049999999999997" customHeight="1" x14ac:dyDescent="0.45">
      <c r="A13" s="282" t="s">
        <v>23</v>
      </c>
      <c r="B13" s="282"/>
      <c r="C13" s="282"/>
      <c r="D13" s="282"/>
      <c r="E13" s="282"/>
      <c r="F13" s="295" t="s">
        <v>24</v>
      </c>
      <c r="G13" s="296"/>
      <c r="H13" s="296"/>
      <c r="I13" s="296"/>
      <c r="J13" s="296"/>
      <c r="K13" s="296"/>
      <c r="L13" s="296"/>
      <c r="M13" s="296"/>
      <c r="N13" s="296"/>
      <c r="O13" s="296"/>
      <c r="P13" s="296"/>
      <c r="Q13" s="296"/>
      <c r="R13" s="296"/>
      <c r="S13" s="296"/>
      <c r="T13" s="296"/>
      <c r="U13" s="296"/>
      <c r="V13" s="296"/>
      <c r="W13" s="296"/>
      <c r="X13" s="296"/>
      <c r="Y13" s="296"/>
      <c r="Z13" s="296"/>
      <c r="AA13" s="296"/>
      <c r="AB13" s="296"/>
      <c r="AC13" s="296"/>
      <c r="AD13" s="296"/>
      <c r="AE13" s="296"/>
      <c r="AF13" s="297"/>
      <c r="AG13" s="280" t="s">
        <v>177</v>
      </c>
      <c r="AH13" s="281"/>
      <c r="AI13" s="281"/>
      <c r="AJ13" s="281"/>
      <c r="AK13" s="281"/>
      <c r="AL13" s="281"/>
      <c r="AM13" s="281"/>
      <c r="AN13" s="281"/>
      <c r="AO13" s="281"/>
      <c r="AP13" s="281"/>
      <c r="AQ13" s="281"/>
    </row>
    <row r="14" spans="1:43" ht="40.049999999999997" customHeight="1" x14ac:dyDescent="0.45">
      <c r="A14" s="282"/>
      <c r="B14" s="282"/>
      <c r="C14" s="282"/>
      <c r="D14" s="282"/>
      <c r="E14" s="282"/>
      <c r="F14" s="298"/>
      <c r="G14" s="299"/>
      <c r="H14" s="299"/>
      <c r="I14" s="299"/>
      <c r="J14" s="299"/>
      <c r="K14" s="299"/>
      <c r="L14" s="299"/>
      <c r="M14" s="299"/>
      <c r="N14" s="299"/>
      <c r="O14" s="299"/>
      <c r="P14" s="299"/>
      <c r="Q14" s="299"/>
      <c r="R14" s="299"/>
      <c r="S14" s="300"/>
      <c r="T14" s="300"/>
      <c r="U14" s="300"/>
      <c r="V14" s="300"/>
      <c r="W14" s="300"/>
      <c r="X14" s="300"/>
      <c r="Y14" s="300"/>
      <c r="Z14" s="300"/>
      <c r="AA14" s="300"/>
      <c r="AB14" s="300"/>
      <c r="AC14" s="300"/>
      <c r="AD14" s="300"/>
      <c r="AE14" s="300"/>
      <c r="AF14" s="301"/>
      <c r="AG14" s="280"/>
      <c r="AH14" s="281"/>
      <c r="AI14" s="281"/>
      <c r="AJ14" s="281"/>
      <c r="AK14" s="281"/>
      <c r="AL14" s="281"/>
      <c r="AM14" s="281"/>
      <c r="AN14" s="281"/>
      <c r="AO14" s="281"/>
      <c r="AP14" s="281"/>
      <c r="AQ14" s="281"/>
    </row>
    <row r="15" spans="1:43" ht="39.6" customHeight="1" x14ac:dyDescent="0.45">
      <c r="A15" s="282" t="s">
        <v>25</v>
      </c>
      <c r="B15" s="282"/>
      <c r="C15" s="282"/>
      <c r="D15" s="282"/>
      <c r="E15" s="283"/>
      <c r="F15" s="286" t="str">
        <f>IF(発注書1日目・2日目!F9=0,"",発注書1日目・2日目!F9)</f>
        <v/>
      </c>
      <c r="G15" s="287"/>
      <c r="H15" s="287"/>
      <c r="I15" s="287"/>
      <c r="J15" s="290" t="s">
        <v>26</v>
      </c>
      <c r="K15" s="287" t="str">
        <f>IF(発注書1日目・2日目!C19=0,"",発注書1日目・2日目!C19)</f>
        <v/>
      </c>
      <c r="L15" s="287"/>
      <c r="M15" s="287"/>
      <c r="N15" s="290" t="s">
        <v>27</v>
      </c>
      <c r="O15" s="287" t="str">
        <f>IF(発注書1日目・2日目!E19=0,"",発注書1日目・2日目!E19)</f>
        <v/>
      </c>
      <c r="P15" s="287"/>
      <c r="Q15" s="287"/>
      <c r="R15" s="308" t="s">
        <v>28</v>
      </c>
      <c r="S15" s="283" t="s">
        <v>10</v>
      </c>
      <c r="T15" s="284"/>
      <c r="U15" s="285"/>
      <c r="V15" s="310" t="str">
        <f>IF(発注書1日目・2日目!U21=0,"",発注書1日目・2日目!U21)</f>
        <v/>
      </c>
      <c r="W15" s="303"/>
      <c r="X15" s="2" t="s">
        <v>29</v>
      </c>
      <c r="Y15" s="303" t="str">
        <f>IF(発注書1日目・2日目!V21=0,"",発注書1日目・2日目!V21)</f>
        <v/>
      </c>
      <c r="Z15" s="303"/>
      <c r="AA15" s="2" t="s">
        <v>30</v>
      </c>
      <c r="AB15" s="302" t="s">
        <v>56</v>
      </c>
      <c r="AC15" s="303"/>
      <c r="AD15" s="303"/>
      <c r="AE15" s="303"/>
      <c r="AF15" s="304"/>
    </row>
    <row r="16" spans="1:43" ht="40.049999999999997" customHeight="1" x14ac:dyDescent="0.45">
      <c r="A16" s="282"/>
      <c r="B16" s="282"/>
      <c r="C16" s="282"/>
      <c r="D16" s="282"/>
      <c r="E16" s="283"/>
      <c r="F16" s="288"/>
      <c r="G16" s="289"/>
      <c r="H16" s="289"/>
      <c r="I16" s="289"/>
      <c r="J16" s="291"/>
      <c r="K16" s="289"/>
      <c r="L16" s="289"/>
      <c r="M16" s="289"/>
      <c r="N16" s="291"/>
      <c r="O16" s="289"/>
      <c r="P16" s="289"/>
      <c r="Q16" s="289"/>
      <c r="R16" s="309"/>
      <c r="S16" s="292" t="s">
        <v>11</v>
      </c>
      <c r="T16" s="293"/>
      <c r="U16" s="294"/>
      <c r="V16" s="310" t="str">
        <f>IF(発注書1日目・2日目!Z21=0,"",発注書1日目・2日目!Z21)</f>
        <v/>
      </c>
      <c r="W16" s="303"/>
      <c r="X16" s="2" t="s">
        <v>29</v>
      </c>
      <c r="Y16" s="303" t="str">
        <f>IF(発注書1日目・2日目!AA21=0,"",発注書1日目・2日目!AA21)</f>
        <v/>
      </c>
      <c r="Z16" s="303"/>
      <c r="AA16" s="2" t="s">
        <v>30</v>
      </c>
      <c r="AB16" s="305"/>
      <c r="AC16" s="306"/>
      <c r="AD16" s="306"/>
      <c r="AE16" s="306"/>
      <c r="AF16" s="307"/>
    </row>
    <row r="17" spans="1:44" ht="40.200000000000003" customHeight="1" x14ac:dyDescent="0.45">
      <c r="A17" s="334" t="s">
        <v>57</v>
      </c>
      <c r="B17" s="334"/>
      <c r="C17" s="334"/>
      <c r="D17" s="334"/>
      <c r="E17" s="334"/>
      <c r="F17" s="81"/>
      <c r="G17" s="11"/>
      <c r="H17" s="11"/>
      <c r="I17" s="11"/>
      <c r="J17" s="11"/>
      <c r="K17" s="11"/>
      <c r="L17" s="82"/>
      <c r="M17" s="310" t="s">
        <v>184</v>
      </c>
      <c r="N17" s="303"/>
      <c r="O17" s="303"/>
      <c r="P17" s="303"/>
      <c r="Q17" s="303"/>
      <c r="R17" s="304"/>
      <c r="S17" s="283" t="s">
        <v>10</v>
      </c>
      <c r="T17" s="284"/>
      <c r="U17" s="285"/>
      <c r="V17" s="336"/>
      <c r="W17" s="337"/>
      <c r="X17" s="2" t="s">
        <v>29</v>
      </c>
      <c r="Y17" s="338"/>
      <c r="Z17" s="338"/>
      <c r="AA17" s="2" t="s">
        <v>30</v>
      </c>
      <c r="AB17" s="302" t="s">
        <v>56</v>
      </c>
      <c r="AC17" s="339"/>
      <c r="AD17" s="339"/>
      <c r="AE17" s="339"/>
      <c r="AF17" s="340"/>
      <c r="AG17" s="280" t="s">
        <v>64</v>
      </c>
      <c r="AH17" s="332"/>
      <c r="AI17" s="332"/>
      <c r="AJ17" s="332"/>
      <c r="AK17" s="332"/>
      <c r="AL17" s="332"/>
      <c r="AM17" s="332"/>
      <c r="AN17" s="332"/>
      <c r="AO17" s="332"/>
      <c r="AP17" s="332"/>
      <c r="AQ17" s="332"/>
      <c r="AR17" s="332"/>
    </row>
    <row r="18" spans="1:44" ht="39" customHeight="1" x14ac:dyDescent="0.45">
      <c r="A18" s="335"/>
      <c r="B18" s="335"/>
      <c r="C18" s="335"/>
      <c r="D18" s="335"/>
      <c r="E18" s="335"/>
      <c r="F18" s="83"/>
      <c r="G18" s="84"/>
      <c r="H18" s="84"/>
      <c r="I18" s="84"/>
      <c r="J18" s="84"/>
      <c r="K18" s="84"/>
      <c r="L18" s="85"/>
      <c r="M18" s="311"/>
      <c r="N18" s="306"/>
      <c r="O18" s="306"/>
      <c r="P18" s="306"/>
      <c r="Q18" s="306"/>
      <c r="R18" s="307"/>
      <c r="S18" s="292" t="s">
        <v>11</v>
      </c>
      <c r="T18" s="293"/>
      <c r="U18" s="294"/>
      <c r="V18" s="336"/>
      <c r="W18" s="337"/>
      <c r="X18" s="7" t="s">
        <v>29</v>
      </c>
      <c r="Y18" s="338"/>
      <c r="Z18" s="337"/>
      <c r="AA18" s="8" t="s">
        <v>30</v>
      </c>
      <c r="AB18" s="341"/>
      <c r="AC18" s="342"/>
      <c r="AD18" s="342"/>
      <c r="AE18" s="342"/>
      <c r="AF18" s="343"/>
      <c r="AG18" s="333"/>
      <c r="AH18" s="332"/>
      <c r="AI18" s="332"/>
      <c r="AJ18" s="332"/>
      <c r="AK18" s="332"/>
      <c r="AL18" s="332"/>
      <c r="AM18" s="332"/>
      <c r="AN18" s="332"/>
      <c r="AO18" s="332"/>
      <c r="AP18" s="332"/>
      <c r="AQ18" s="332"/>
      <c r="AR18" s="332"/>
    </row>
    <row r="19" spans="1:44" ht="24.6" customHeight="1" x14ac:dyDescent="0.45">
      <c r="A19" s="3" t="s">
        <v>33</v>
      </c>
      <c r="E19" s="4"/>
      <c r="F19" s="4"/>
      <c r="G19" s="4"/>
      <c r="H19" s="4"/>
      <c r="I19" s="4"/>
      <c r="J19" s="4"/>
      <c r="K19" s="4"/>
      <c r="L19" s="4"/>
      <c r="M19" s="4"/>
      <c r="N19" s="4"/>
      <c r="O19" s="4"/>
      <c r="P19" s="4"/>
      <c r="Q19" s="4"/>
      <c r="R19" s="32"/>
      <c r="S19" s="334" t="s">
        <v>31</v>
      </c>
      <c r="T19" s="334"/>
      <c r="U19" s="334"/>
      <c r="V19" s="345" t="s">
        <v>32</v>
      </c>
      <c r="W19" s="345"/>
      <c r="X19" s="345"/>
      <c r="Y19" s="345"/>
      <c r="Z19" s="345"/>
      <c r="AA19" s="345"/>
      <c r="AB19" s="345"/>
      <c r="AC19" s="345"/>
      <c r="AD19" s="345"/>
      <c r="AE19" s="345"/>
      <c r="AF19" s="345"/>
    </row>
    <row r="20" spans="1:44" ht="24.6" customHeight="1" x14ac:dyDescent="0.45">
      <c r="A20" s="3" t="s">
        <v>34</v>
      </c>
      <c r="D20" s="4"/>
      <c r="E20" s="4"/>
      <c r="F20" s="4"/>
      <c r="G20" s="4"/>
      <c r="H20" s="4"/>
      <c r="I20" s="4"/>
      <c r="J20" s="4"/>
      <c r="K20" s="4"/>
      <c r="L20" s="4"/>
      <c r="M20" s="4"/>
      <c r="N20" s="4"/>
      <c r="O20" s="4"/>
      <c r="P20" s="4"/>
      <c r="Q20" s="4"/>
      <c r="R20" s="32"/>
      <c r="S20" s="344"/>
      <c r="T20" s="344"/>
      <c r="U20" s="344"/>
      <c r="V20" s="346"/>
      <c r="W20" s="346"/>
      <c r="X20" s="346"/>
      <c r="Y20" s="346"/>
      <c r="Z20" s="346"/>
      <c r="AA20" s="346"/>
      <c r="AB20" s="346"/>
      <c r="AC20" s="346"/>
      <c r="AD20" s="346"/>
      <c r="AE20" s="346"/>
      <c r="AF20" s="346"/>
    </row>
    <row r="21" spans="1:44" ht="24.6" customHeight="1" x14ac:dyDescent="0.45">
      <c r="A21" s="5" t="s">
        <v>35</v>
      </c>
      <c r="B21" s="16"/>
      <c r="C21" s="16"/>
      <c r="D21" s="16"/>
      <c r="E21" s="16"/>
      <c r="F21" s="16"/>
      <c r="G21" s="16"/>
      <c r="H21" s="16"/>
      <c r="I21" s="16"/>
      <c r="J21" s="16"/>
      <c r="K21" s="16"/>
      <c r="L21" s="16"/>
      <c r="M21" s="16"/>
      <c r="N21" s="16"/>
      <c r="O21" s="16"/>
      <c r="P21" s="16"/>
      <c r="Q21" s="16"/>
      <c r="R21" s="32"/>
      <c r="S21" s="335"/>
      <c r="T21" s="335"/>
      <c r="U21" s="335"/>
      <c r="V21" s="347"/>
      <c r="W21" s="347"/>
      <c r="X21" s="347"/>
      <c r="Y21" s="347"/>
      <c r="Z21" s="347"/>
      <c r="AA21" s="347"/>
      <c r="AB21" s="347"/>
      <c r="AC21" s="347"/>
      <c r="AD21" s="347"/>
      <c r="AE21" s="347"/>
      <c r="AF21" s="347"/>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75" t="s">
        <v>41</v>
      </c>
      <c r="B27" s="276"/>
      <c r="C27" s="276"/>
      <c r="D27" s="277"/>
      <c r="E27" s="275" t="s">
        <v>42</v>
      </c>
      <c r="F27" s="276"/>
      <c r="G27" s="276"/>
      <c r="H27" s="277"/>
      <c r="K27" s="1" t="s">
        <v>43</v>
      </c>
    </row>
    <row r="28" spans="1:44" x14ac:dyDescent="0.45">
      <c r="A28" s="323"/>
      <c r="B28" s="324"/>
      <c r="C28" s="324"/>
      <c r="D28" s="325"/>
      <c r="E28" s="323"/>
      <c r="F28" s="324"/>
      <c r="G28" s="324"/>
      <c r="H28" s="325"/>
      <c r="K28" s="1" t="s">
        <v>44</v>
      </c>
    </row>
    <row r="29" spans="1:44" x14ac:dyDescent="0.45">
      <c r="A29" s="326"/>
      <c r="B29" s="327"/>
      <c r="C29" s="327"/>
      <c r="D29" s="328"/>
      <c r="E29" s="326"/>
      <c r="F29" s="327"/>
      <c r="G29" s="327"/>
      <c r="H29" s="328"/>
      <c r="K29" s="1" t="s">
        <v>45</v>
      </c>
      <c r="Z29" s="6"/>
      <c r="AA29" s="6"/>
      <c r="AB29" s="6"/>
      <c r="AC29" s="6"/>
      <c r="AD29" s="6"/>
      <c r="AE29" s="6"/>
      <c r="AF29" s="6"/>
    </row>
    <row r="30" spans="1:44" x14ac:dyDescent="0.45">
      <c r="A30" s="326"/>
      <c r="B30" s="327"/>
      <c r="C30" s="327"/>
      <c r="D30" s="328"/>
      <c r="E30" s="326"/>
      <c r="F30" s="327"/>
      <c r="G30" s="327"/>
      <c r="H30" s="328"/>
      <c r="K30" s="1" t="s">
        <v>46</v>
      </c>
    </row>
    <row r="31" spans="1:44" ht="26.4" customHeight="1" x14ac:dyDescent="0.45">
      <c r="A31" s="326"/>
      <c r="B31" s="327"/>
      <c r="C31" s="327"/>
      <c r="D31" s="328"/>
      <c r="E31" s="326"/>
      <c r="F31" s="327"/>
      <c r="G31" s="327"/>
      <c r="H31" s="328"/>
      <c r="K31" s="1" t="s">
        <v>47</v>
      </c>
      <c r="W31" s="242" t="s">
        <v>50</v>
      </c>
      <c r="X31" s="242"/>
      <c r="Y31" s="242"/>
      <c r="Z31" s="242"/>
      <c r="AA31" s="242"/>
      <c r="AB31" s="242"/>
      <c r="AC31" s="242"/>
      <c r="AD31" s="242"/>
      <c r="AE31" s="242"/>
      <c r="AF31" s="242"/>
    </row>
    <row r="32" spans="1:44" ht="26.4" customHeight="1" x14ac:dyDescent="0.45">
      <c r="A32" s="329"/>
      <c r="B32" s="330"/>
      <c r="C32" s="330"/>
      <c r="D32" s="331"/>
      <c r="E32" s="329"/>
      <c r="F32" s="330"/>
      <c r="G32" s="330"/>
      <c r="H32" s="331"/>
      <c r="J32" s="1" t="s">
        <v>48</v>
      </c>
      <c r="W32" s="242"/>
      <c r="X32" s="242"/>
      <c r="Y32" s="242"/>
      <c r="Z32" s="242"/>
      <c r="AA32" s="242"/>
      <c r="AB32" s="242"/>
      <c r="AC32" s="242"/>
      <c r="AD32" s="242"/>
      <c r="AE32" s="242"/>
      <c r="AF32" s="242"/>
    </row>
    <row r="33" spans="1:32" ht="17.399999999999999" customHeight="1" x14ac:dyDescent="0.45">
      <c r="A33" s="31"/>
      <c r="B33" s="31"/>
      <c r="C33" s="31"/>
      <c r="D33" s="31"/>
      <c r="E33" s="11"/>
      <c r="F33" s="11"/>
      <c r="G33" s="11"/>
      <c r="H33" s="11"/>
      <c r="K33" s="6"/>
      <c r="L33" s="6"/>
      <c r="M33" s="6"/>
      <c r="N33" s="6"/>
      <c r="O33" s="6"/>
      <c r="P33" s="6"/>
      <c r="Q33" s="6"/>
      <c r="W33" s="242"/>
      <c r="X33" s="242"/>
      <c r="Y33" s="242"/>
      <c r="Z33" s="242"/>
      <c r="AA33" s="242"/>
      <c r="AB33" s="242"/>
      <c r="AC33" s="242"/>
      <c r="AD33" s="242"/>
      <c r="AE33" s="242"/>
      <c r="AF33" s="242"/>
    </row>
    <row r="34" spans="1:32" ht="17.399999999999999" customHeight="1" x14ac:dyDescent="0.45"/>
    <row r="35" spans="1:32" ht="17.399999999999999" customHeight="1" x14ac:dyDescent="0.45"/>
  </sheetData>
  <mergeCells count="44">
    <mergeCell ref="AG13:AQ14"/>
    <mergeCell ref="A27:D27"/>
    <mergeCell ref="E27:H27"/>
    <mergeCell ref="A28:D32"/>
    <mergeCell ref="E28:H32"/>
    <mergeCell ref="AG17:AR18"/>
    <mergeCell ref="W31:AF33"/>
    <mergeCell ref="A17:E18"/>
    <mergeCell ref="V17:W17"/>
    <mergeCell ref="Y17:Z17"/>
    <mergeCell ref="AB17:AF18"/>
    <mergeCell ref="S19:U21"/>
    <mergeCell ref="S18:U18"/>
    <mergeCell ref="V18:W18"/>
    <mergeCell ref="Y18:Z18"/>
    <mergeCell ref="V19:AF21"/>
    <mergeCell ref="M17:R18"/>
    <mergeCell ref="V16:W16"/>
    <mergeCell ref="Y16:Z16"/>
    <mergeCell ref="A7:AF8"/>
    <mergeCell ref="A10:E10"/>
    <mergeCell ref="F10:AF10"/>
    <mergeCell ref="A11:E12"/>
    <mergeCell ref="U11:Z12"/>
    <mergeCell ref="AA11:AF12"/>
    <mergeCell ref="F11:J12"/>
    <mergeCell ref="K11:O12"/>
    <mergeCell ref="P11:T12"/>
    <mergeCell ref="AG11:AQ12"/>
    <mergeCell ref="A15:E16"/>
    <mergeCell ref="S17:U17"/>
    <mergeCell ref="F15:I16"/>
    <mergeCell ref="J15:J16"/>
    <mergeCell ref="K15:M16"/>
    <mergeCell ref="O15:Q16"/>
    <mergeCell ref="S15:U15"/>
    <mergeCell ref="S16:U16"/>
    <mergeCell ref="A13:E14"/>
    <mergeCell ref="F13:AF14"/>
    <mergeCell ref="AB15:AF16"/>
    <mergeCell ref="N15:N16"/>
    <mergeCell ref="R15:R16"/>
    <mergeCell ref="V15:W15"/>
    <mergeCell ref="Y15:Z15"/>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9</xdr:col>
                    <xdr:colOff>91440</xdr:colOff>
                    <xdr:row>28</xdr:row>
                    <xdr:rowOff>228600</xdr:rowOff>
                  </from>
                  <to>
                    <xdr:col>9</xdr:col>
                    <xdr:colOff>327660</xdr:colOff>
                    <xdr:row>30</xdr:row>
                    <xdr:rowOff>38100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9</xdr:col>
                    <xdr:colOff>91440</xdr:colOff>
                    <xdr:row>28</xdr:row>
                    <xdr:rowOff>0</xdr:rowOff>
                  </from>
                  <to>
                    <xdr:col>9</xdr:col>
                    <xdr:colOff>327660</xdr:colOff>
                    <xdr:row>29</xdr:row>
                    <xdr:rowOff>30480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9</xdr:col>
                    <xdr:colOff>91440</xdr:colOff>
                    <xdr:row>26</xdr:row>
                    <xdr:rowOff>0</xdr:rowOff>
                  </from>
                  <to>
                    <xdr:col>9</xdr:col>
                    <xdr:colOff>327660</xdr:colOff>
                    <xdr:row>27</xdr:row>
                    <xdr:rowOff>15240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9</xdr:col>
                    <xdr:colOff>91440</xdr:colOff>
                    <xdr:row>32</xdr:row>
                    <xdr:rowOff>0</xdr:rowOff>
                  </from>
                  <to>
                    <xdr:col>9</xdr:col>
                    <xdr:colOff>327660</xdr:colOff>
                    <xdr:row>33</xdr:row>
                    <xdr:rowOff>15240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9</xdr:col>
                    <xdr:colOff>91440</xdr:colOff>
                    <xdr:row>29</xdr:row>
                    <xdr:rowOff>228600</xdr:rowOff>
                  </from>
                  <to>
                    <xdr:col>9</xdr:col>
                    <xdr:colOff>327660</xdr:colOff>
                    <xdr:row>30</xdr:row>
                    <xdr:rowOff>251460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9</xdr:col>
                    <xdr:colOff>91440</xdr:colOff>
                    <xdr:row>30</xdr:row>
                    <xdr:rowOff>0</xdr:rowOff>
                  </from>
                  <to>
                    <xdr:col>9</xdr:col>
                    <xdr:colOff>327660</xdr:colOff>
                    <xdr:row>30</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992F8-5345-4697-BF4B-ADAF4AAD3131}">
  <sheetPr>
    <pageSetUpPr fitToPage="1"/>
  </sheetPr>
  <dimension ref="A4:AR35"/>
  <sheetViews>
    <sheetView view="pageBreakPreview" zoomScale="60" zoomScaleNormal="70" zoomScalePageLayoutView="40" workbookViewId="0">
      <selection activeCell="AL10" sqref="AL10"/>
    </sheetView>
  </sheetViews>
  <sheetFormatPr defaultColWidth="6.296875" defaultRowHeight="17.399999999999999" x14ac:dyDescent="0.45"/>
  <cols>
    <col min="1" max="16384" width="6.296875" style="1"/>
  </cols>
  <sheetData>
    <row r="4" spans="1:43" ht="17.55" customHeight="1" x14ac:dyDescent="0.45">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row>
    <row r="5" spans="1:43" ht="17.55" customHeight="1" x14ac:dyDescent="0.45">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row>
    <row r="6" spans="1:43" ht="15" customHeight="1" x14ac:dyDescent="0.45"/>
    <row r="7" spans="1:43" ht="43.8" customHeight="1" x14ac:dyDescent="0.45">
      <c r="A7" s="312" t="s">
        <v>20</v>
      </c>
      <c r="B7" s="312"/>
      <c r="C7" s="312"/>
      <c r="D7" s="312"/>
      <c r="E7" s="312"/>
      <c r="F7" s="312"/>
      <c r="G7" s="312"/>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row>
    <row r="8" spans="1:43" ht="43.8" customHeight="1" x14ac:dyDescent="0.45">
      <c r="A8" s="312"/>
      <c r="B8" s="312"/>
      <c r="C8" s="312"/>
      <c r="D8" s="312"/>
      <c r="E8" s="312"/>
      <c r="F8" s="312"/>
      <c r="G8" s="312"/>
      <c r="H8" s="312"/>
      <c r="I8" s="312"/>
      <c r="J8" s="312"/>
      <c r="K8" s="312"/>
      <c r="L8" s="312"/>
      <c r="M8" s="312"/>
      <c r="N8" s="312"/>
      <c r="O8" s="312"/>
      <c r="P8" s="312"/>
      <c r="Q8" s="312"/>
      <c r="R8" s="312"/>
      <c r="S8" s="312"/>
      <c r="T8" s="312"/>
      <c r="U8" s="312"/>
      <c r="V8" s="312"/>
      <c r="W8" s="312"/>
      <c r="X8" s="312"/>
      <c r="Y8" s="312"/>
      <c r="Z8" s="312"/>
      <c r="AA8" s="312"/>
      <c r="AB8" s="312"/>
      <c r="AC8" s="312"/>
      <c r="AD8" s="312"/>
      <c r="AE8" s="312"/>
      <c r="AF8" s="312"/>
    </row>
    <row r="9" spans="1:43" ht="17.55" customHeight="1" x14ac:dyDescent="0.45">
      <c r="A9" s="30"/>
      <c r="B9" s="30"/>
      <c r="C9" s="30"/>
      <c r="D9" s="30"/>
      <c r="E9" s="30"/>
      <c r="F9" s="30"/>
      <c r="G9" s="30"/>
      <c r="H9" s="30"/>
      <c r="I9" s="30"/>
      <c r="J9" s="30"/>
      <c r="K9" s="30"/>
      <c r="L9" s="30"/>
      <c r="M9" s="30"/>
      <c r="N9" s="30"/>
      <c r="O9" s="30"/>
      <c r="P9" s="30"/>
      <c r="Q9" s="30"/>
      <c r="R9" s="30"/>
      <c r="S9" s="30"/>
      <c r="T9" s="30"/>
      <c r="U9" s="30"/>
      <c r="V9" s="30"/>
      <c r="W9" s="30"/>
      <c r="X9" s="30"/>
      <c r="Y9" s="30"/>
      <c r="Z9" s="30"/>
      <c r="AA9" s="30"/>
      <c r="AB9" s="30"/>
    </row>
    <row r="10" spans="1:43" ht="64.8" customHeight="1" x14ac:dyDescent="0.45">
      <c r="A10" s="229" t="s">
        <v>21</v>
      </c>
      <c r="B10" s="230"/>
      <c r="C10" s="230"/>
      <c r="D10" s="230"/>
      <c r="E10" s="313"/>
      <c r="F10" s="314" t="str">
        <f>IF(発注書1日目・2日目!F8=0,"",発注書1日目・2日目!F8)</f>
        <v/>
      </c>
      <c r="G10" s="314"/>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5"/>
    </row>
    <row r="11" spans="1:43" ht="40.049999999999997" customHeight="1" x14ac:dyDescent="0.45">
      <c r="A11" s="316" t="s">
        <v>22</v>
      </c>
      <c r="B11" s="316"/>
      <c r="C11" s="316"/>
      <c r="D11" s="316"/>
      <c r="E11" s="316"/>
      <c r="F11" s="317" t="str">
        <f>IF(発注書1日目・2日目!A37=0,"",発注書1日目・2日目!A37)</f>
        <v/>
      </c>
      <c r="G11" s="318"/>
      <c r="H11" s="318"/>
      <c r="I11" s="318"/>
      <c r="J11" s="318"/>
      <c r="K11" s="317" t="str">
        <f>IF(発注書1日目・2日目!A38=0,"",発注書1日目・2日目!A38)</f>
        <v/>
      </c>
      <c r="L11" s="318"/>
      <c r="M11" s="318"/>
      <c r="N11" s="318"/>
      <c r="O11" s="318"/>
      <c r="P11" s="317" t="str">
        <f>IF(発注書1日目・2日目!A39=0,"",発注書1日目・2日目!A39)</f>
        <v/>
      </c>
      <c r="Q11" s="318"/>
      <c r="R11" s="318"/>
      <c r="S11" s="318"/>
      <c r="T11" s="318"/>
      <c r="U11" s="317" t="str">
        <f>IF(発注書1日目・2日目!A40=0,"",発注書1日目・2日目!A40)</f>
        <v/>
      </c>
      <c r="V11" s="318"/>
      <c r="W11" s="318"/>
      <c r="X11" s="318"/>
      <c r="Y11" s="318"/>
      <c r="Z11" s="318"/>
      <c r="AA11" s="317" t="str">
        <f>IF(発注書1日目・2日目!A41=0,"",発注書1日目・2日目!A41)</f>
        <v/>
      </c>
      <c r="AB11" s="318"/>
      <c r="AC11" s="318"/>
      <c r="AD11" s="318"/>
      <c r="AE11" s="318"/>
      <c r="AF11" s="321"/>
      <c r="AG11" s="280" t="s">
        <v>65</v>
      </c>
      <c r="AH11" s="281"/>
      <c r="AI11" s="281"/>
      <c r="AJ11" s="281"/>
      <c r="AK11" s="281"/>
      <c r="AL11" s="281"/>
      <c r="AM11" s="281"/>
      <c r="AN11" s="281"/>
      <c r="AO11" s="281"/>
      <c r="AP11" s="281"/>
      <c r="AQ11" s="281"/>
    </row>
    <row r="12" spans="1:43" ht="40.049999999999997" customHeight="1" x14ac:dyDescent="0.45">
      <c r="A12" s="316"/>
      <c r="B12" s="316"/>
      <c r="C12" s="316"/>
      <c r="D12" s="316"/>
      <c r="E12" s="316"/>
      <c r="F12" s="319"/>
      <c r="G12" s="320"/>
      <c r="H12" s="320"/>
      <c r="I12" s="320"/>
      <c r="J12" s="320"/>
      <c r="K12" s="319"/>
      <c r="L12" s="320"/>
      <c r="M12" s="320"/>
      <c r="N12" s="320"/>
      <c r="O12" s="320"/>
      <c r="P12" s="319"/>
      <c r="Q12" s="320"/>
      <c r="R12" s="320"/>
      <c r="S12" s="320"/>
      <c r="T12" s="320"/>
      <c r="U12" s="319"/>
      <c r="V12" s="320"/>
      <c r="W12" s="320"/>
      <c r="X12" s="320"/>
      <c r="Y12" s="320"/>
      <c r="Z12" s="320"/>
      <c r="AA12" s="319"/>
      <c r="AB12" s="320"/>
      <c r="AC12" s="320"/>
      <c r="AD12" s="320"/>
      <c r="AE12" s="320"/>
      <c r="AF12" s="322"/>
      <c r="AG12" s="280"/>
      <c r="AH12" s="281"/>
      <c r="AI12" s="281"/>
      <c r="AJ12" s="281"/>
      <c r="AK12" s="281"/>
      <c r="AL12" s="281"/>
      <c r="AM12" s="281"/>
      <c r="AN12" s="281"/>
      <c r="AO12" s="281"/>
      <c r="AP12" s="281"/>
      <c r="AQ12" s="281"/>
    </row>
    <row r="13" spans="1:43" ht="40.049999999999997" customHeight="1" x14ac:dyDescent="0.45">
      <c r="A13" s="282" t="s">
        <v>23</v>
      </c>
      <c r="B13" s="282"/>
      <c r="C13" s="282"/>
      <c r="D13" s="282"/>
      <c r="E13" s="282"/>
      <c r="F13" s="295" t="s">
        <v>24</v>
      </c>
      <c r="G13" s="296"/>
      <c r="H13" s="296"/>
      <c r="I13" s="296"/>
      <c r="J13" s="296"/>
      <c r="K13" s="296"/>
      <c r="L13" s="296"/>
      <c r="M13" s="296"/>
      <c r="N13" s="296"/>
      <c r="O13" s="296"/>
      <c r="P13" s="296"/>
      <c r="Q13" s="296"/>
      <c r="R13" s="296"/>
      <c r="S13" s="296"/>
      <c r="T13" s="296"/>
      <c r="U13" s="296"/>
      <c r="V13" s="296"/>
      <c r="W13" s="296"/>
      <c r="X13" s="296"/>
      <c r="Y13" s="296"/>
      <c r="Z13" s="296"/>
      <c r="AA13" s="296"/>
      <c r="AB13" s="296"/>
      <c r="AC13" s="296"/>
      <c r="AD13" s="296"/>
      <c r="AE13" s="296"/>
      <c r="AF13" s="297"/>
      <c r="AG13" s="280" t="s">
        <v>177</v>
      </c>
      <c r="AH13" s="281"/>
      <c r="AI13" s="281"/>
      <c r="AJ13" s="281"/>
      <c r="AK13" s="281"/>
      <c r="AL13" s="281"/>
      <c r="AM13" s="281"/>
      <c r="AN13" s="281"/>
      <c r="AO13" s="281"/>
      <c r="AP13" s="281"/>
      <c r="AQ13" s="281"/>
    </row>
    <row r="14" spans="1:43" ht="40.049999999999997" customHeight="1" x14ac:dyDescent="0.45">
      <c r="A14" s="282"/>
      <c r="B14" s="282"/>
      <c r="C14" s="282"/>
      <c r="D14" s="282"/>
      <c r="E14" s="282"/>
      <c r="F14" s="298"/>
      <c r="G14" s="299"/>
      <c r="H14" s="299"/>
      <c r="I14" s="299"/>
      <c r="J14" s="299"/>
      <c r="K14" s="299"/>
      <c r="L14" s="299"/>
      <c r="M14" s="299"/>
      <c r="N14" s="299"/>
      <c r="O14" s="299"/>
      <c r="P14" s="299"/>
      <c r="Q14" s="299"/>
      <c r="R14" s="299"/>
      <c r="S14" s="300"/>
      <c r="T14" s="300"/>
      <c r="U14" s="300"/>
      <c r="V14" s="300"/>
      <c r="W14" s="300"/>
      <c r="X14" s="300"/>
      <c r="Y14" s="300"/>
      <c r="Z14" s="300"/>
      <c r="AA14" s="300"/>
      <c r="AB14" s="300"/>
      <c r="AC14" s="300"/>
      <c r="AD14" s="300"/>
      <c r="AE14" s="300"/>
      <c r="AF14" s="301"/>
      <c r="AG14" s="280"/>
      <c r="AH14" s="281"/>
      <c r="AI14" s="281"/>
      <c r="AJ14" s="281"/>
      <c r="AK14" s="281"/>
      <c r="AL14" s="281"/>
      <c r="AM14" s="281"/>
      <c r="AN14" s="281"/>
      <c r="AO14" s="281"/>
      <c r="AP14" s="281"/>
      <c r="AQ14" s="281"/>
    </row>
    <row r="15" spans="1:43" ht="39.6" customHeight="1" x14ac:dyDescent="0.45">
      <c r="A15" s="282" t="s">
        <v>25</v>
      </c>
      <c r="B15" s="282"/>
      <c r="C15" s="282"/>
      <c r="D15" s="282"/>
      <c r="E15" s="283"/>
      <c r="F15" s="286" t="str">
        <f>IF(発注書1日目・2日目!F9=0,"",発注書1日目・2日目!F9)</f>
        <v/>
      </c>
      <c r="G15" s="287"/>
      <c r="H15" s="287"/>
      <c r="I15" s="287"/>
      <c r="J15" s="290" t="s">
        <v>26</v>
      </c>
      <c r="K15" s="287" t="str">
        <f>搬出入許可証!$K$15</f>
        <v/>
      </c>
      <c r="L15" s="287"/>
      <c r="M15" s="287"/>
      <c r="N15" s="290" t="s">
        <v>27</v>
      </c>
      <c r="O15" s="287">
        <f>発注書1日目・2日目!$E$35</f>
        <v>0</v>
      </c>
      <c r="P15" s="287"/>
      <c r="Q15" s="287"/>
      <c r="R15" s="308" t="s">
        <v>28</v>
      </c>
      <c r="S15" s="283" t="s">
        <v>10</v>
      </c>
      <c r="T15" s="284"/>
      <c r="U15" s="285"/>
      <c r="V15" s="310" t="str">
        <f>IF(発注書1日目・2日目!U37=0,"",発注書1日目・2日目!U37)</f>
        <v/>
      </c>
      <c r="W15" s="303"/>
      <c r="X15" s="2" t="s">
        <v>29</v>
      </c>
      <c r="Y15" s="303" t="str">
        <f>IF(発注書1日目・2日目!V37=0,"",発注書1日目・2日目!V37)</f>
        <v/>
      </c>
      <c r="Z15" s="303"/>
      <c r="AA15" s="2" t="s">
        <v>30</v>
      </c>
      <c r="AB15" s="302" t="s">
        <v>56</v>
      </c>
      <c r="AC15" s="303"/>
      <c r="AD15" s="303"/>
      <c r="AE15" s="303"/>
      <c r="AF15" s="304"/>
    </row>
    <row r="16" spans="1:43" ht="40.049999999999997" customHeight="1" x14ac:dyDescent="0.45">
      <c r="A16" s="282"/>
      <c r="B16" s="282"/>
      <c r="C16" s="282"/>
      <c r="D16" s="282"/>
      <c r="E16" s="283"/>
      <c r="F16" s="288"/>
      <c r="G16" s="289"/>
      <c r="H16" s="289"/>
      <c r="I16" s="289"/>
      <c r="J16" s="291"/>
      <c r="K16" s="289"/>
      <c r="L16" s="289"/>
      <c r="M16" s="289"/>
      <c r="N16" s="291"/>
      <c r="O16" s="289"/>
      <c r="P16" s="289"/>
      <c r="Q16" s="289"/>
      <c r="R16" s="309"/>
      <c r="S16" s="292" t="s">
        <v>11</v>
      </c>
      <c r="T16" s="293"/>
      <c r="U16" s="294"/>
      <c r="V16" s="310" t="str">
        <f>IF(発注書1日目・2日目!Z37=0,"",発注書1日目・2日目!Z37)</f>
        <v/>
      </c>
      <c r="W16" s="303"/>
      <c r="X16" s="2" t="s">
        <v>29</v>
      </c>
      <c r="Y16" s="303" t="str">
        <f>IF(発注書1日目・2日目!AA37=0,"",発注書1日目・2日目!AA37)</f>
        <v/>
      </c>
      <c r="Z16" s="303"/>
      <c r="AA16" s="2" t="s">
        <v>30</v>
      </c>
      <c r="AB16" s="305"/>
      <c r="AC16" s="306"/>
      <c r="AD16" s="306"/>
      <c r="AE16" s="306"/>
      <c r="AF16" s="307"/>
    </row>
    <row r="17" spans="1:44" ht="40.200000000000003" customHeight="1" x14ac:dyDescent="0.45">
      <c r="A17" s="334" t="s">
        <v>57</v>
      </c>
      <c r="B17" s="334"/>
      <c r="C17" s="334"/>
      <c r="D17" s="334"/>
      <c r="E17" s="334"/>
      <c r="F17" s="81"/>
      <c r="G17" s="11"/>
      <c r="H17" s="11"/>
      <c r="I17" s="11"/>
      <c r="J17" s="11"/>
      <c r="K17" s="11"/>
      <c r="L17" s="82"/>
      <c r="M17" s="310" t="s">
        <v>184</v>
      </c>
      <c r="N17" s="303"/>
      <c r="O17" s="303"/>
      <c r="P17" s="303"/>
      <c r="Q17" s="303"/>
      <c r="R17" s="304"/>
      <c r="S17" s="283" t="s">
        <v>10</v>
      </c>
      <c r="T17" s="284"/>
      <c r="U17" s="285"/>
      <c r="V17" s="336"/>
      <c r="W17" s="337"/>
      <c r="X17" s="2" t="s">
        <v>29</v>
      </c>
      <c r="Y17" s="338"/>
      <c r="Z17" s="338"/>
      <c r="AA17" s="2" t="s">
        <v>30</v>
      </c>
      <c r="AB17" s="302" t="s">
        <v>56</v>
      </c>
      <c r="AC17" s="339"/>
      <c r="AD17" s="339"/>
      <c r="AE17" s="339"/>
      <c r="AF17" s="340"/>
      <c r="AG17" s="280" t="s">
        <v>64</v>
      </c>
      <c r="AH17" s="332"/>
      <c r="AI17" s="332"/>
      <c r="AJ17" s="332"/>
      <c r="AK17" s="332"/>
      <c r="AL17" s="332"/>
      <c r="AM17" s="332"/>
      <c r="AN17" s="332"/>
      <c r="AO17" s="332"/>
      <c r="AP17" s="332"/>
      <c r="AQ17" s="332"/>
      <c r="AR17" s="332"/>
    </row>
    <row r="18" spans="1:44" ht="39" customHeight="1" x14ac:dyDescent="0.45">
      <c r="A18" s="335"/>
      <c r="B18" s="335"/>
      <c r="C18" s="335"/>
      <c r="D18" s="335"/>
      <c r="E18" s="335"/>
      <c r="F18" s="83"/>
      <c r="G18" s="84"/>
      <c r="H18" s="84"/>
      <c r="I18" s="84"/>
      <c r="J18" s="84"/>
      <c r="K18" s="84"/>
      <c r="L18" s="85"/>
      <c r="M18" s="311"/>
      <c r="N18" s="306"/>
      <c r="O18" s="306"/>
      <c r="P18" s="306"/>
      <c r="Q18" s="306"/>
      <c r="R18" s="307"/>
      <c r="S18" s="292" t="s">
        <v>11</v>
      </c>
      <c r="T18" s="293"/>
      <c r="U18" s="294"/>
      <c r="V18" s="336"/>
      <c r="W18" s="337"/>
      <c r="X18" s="7" t="s">
        <v>29</v>
      </c>
      <c r="Y18" s="338"/>
      <c r="Z18" s="337"/>
      <c r="AA18" s="8" t="s">
        <v>30</v>
      </c>
      <c r="AB18" s="341"/>
      <c r="AC18" s="342"/>
      <c r="AD18" s="342"/>
      <c r="AE18" s="342"/>
      <c r="AF18" s="343"/>
      <c r="AG18" s="333"/>
      <c r="AH18" s="332"/>
      <c r="AI18" s="332"/>
      <c r="AJ18" s="332"/>
      <c r="AK18" s="332"/>
      <c r="AL18" s="332"/>
      <c r="AM18" s="332"/>
      <c r="AN18" s="332"/>
      <c r="AO18" s="332"/>
      <c r="AP18" s="332"/>
      <c r="AQ18" s="332"/>
      <c r="AR18" s="332"/>
    </row>
    <row r="19" spans="1:44" ht="24.6" customHeight="1" x14ac:dyDescent="0.45">
      <c r="A19" s="3" t="s">
        <v>33</v>
      </c>
      <c r="E19" s="4"/>
      <c r="F19" s="4"/>
      <c r="G19" s="4"/>
      <c r="H19" s="4"/>
      <c r="I19" s="4"/>
      <c r="J19" s="4"/>
      <c r="K19" s="4"/>
      <c r="L19" s="4"/>
      <c r="M19" s="4"/>
      <c r="N19" s="4"/>
      <c r="O19" s="4"/>
      <c r="P19" s="4"/>
      <c r="Q19" s="4"/>
      <c r="R19" s="32"/>
      <c r="S19" s="334" t="s">
        <v>31</v>
      </c>
      <c r="T19" s="334"/>
      <c r="U19" s="334"/>
      <c r="V19" s="345" t="s">
        <v>32</v>
      </c>
      <c r="W19" s="345"/>
      <c r="X19" s="345"/>
      <c r="Y19" s="345"/>
      <c r="Z19" s="345"/>
      <c r="AA19" s="345"/>
      <c r="AB19" s="345"/>
      <c r="AC19" s="345"/>
      <c r="AD19" s="345"/>
      <c r="AE19" s="345"/>
      <c r="AF19" s="345"/>
    </row>
    <row r="20" spans="1:44" ht="24.6" customHeight="1" x14ac:dyDescent="0.45">
      <c r="A20" s="3" t="s">
        <v>34</v>
      </c>
      <c r="D20" s="4"/>
      <c r="E20" s="4"/>
      <c r="F20" s="4"/>
      <c r="G20" s="4"/>
      <c r="H20" s="4"/>
      <c r="I20" s="4"/>
      <c r="J20" s="4"/>
      <c r="K20" s="4"/>
      <c r="L20" s="4"/>
      <c r="M20" s="4"/>
      <c r="N20" s="4"/>
      <c r="O20" s="4"/>
      <c r="P20" s="4"/>
      <c r="Q20" s="4"/>
      <c r="R20" s="32"/>
      <c r="S20" s="344"/>
      <c r="T20" s="344"/>
      <c r="U20" s="344"/>
      <c r="V20" s="346"/>
      <c r="W20" s="346"/>
      <c r="X20" s="346"/>
      <c r="Y20" s="346"/>
      <c r="Z20" s="346"/>
      <c r="AA20" s="346"/>
      <c r="AB20" s="346"/>
      <c r="AC20" s="346"/>
      <c r="AD20" s="346"/>
      <c r="AE20" s="346"/>
      <c r="AF20" s="346"/>
    </row>
    <row r="21" spans="1:44" ht="24.6" customHeight="1" x14ac:dyDescent="0.45">
      <c r="A21" s="5" t="s">
        <v>35</v>
      </c>
      <c r="B21" s="16"/>
      <c r="C21" s="16"/>
      <c r="D21" s="16"/>
      <c r="E21" s="16"/>
      <c r="F21" s="16"/>
      <c r="G21" s="16"/>
      <c r="H21" s="16"/>
      <c r="I21" s="16"/>
      <c r="J21" s="16"/>
      <c r="K21" s="16"/>
      <c r="L21" s="16"/>
      <c r="M21" s="16"/>
      <c r="N21" s="16"/>
      <c r="O21" s="16"/>
      <c r="P21" s="16"/>
      <c r="Q21" s="16"/>
      <c r="R21" s="32"/>
      <c r="S21" s="335"/>
      <c r="T21" s="335"/>
      <c r="U21" s="335"/>
      <c r="V21" s="347"/>
      <c r="W21" s="347"/>
      <c r="X21" s="347"/>
      <c r="Y21" s="347"/>
      <c r="Z21" s="347"/>
      <c r="AA21" s="347"/>
      <c r="AB21" s="347"/>
      <c r="AC21" s="347"/>
      <c r="AD21" s="347"/>
      <c r="AE21" s="347"/>
      <c r="AF21" s="347"/>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75" t="s">
        <v>41</v>
      </c>
      <c r="B27" s="276"/>
      <c r="C27" s="276"/>
      <c r="D27" s="277"/>
      <c r="E27" s="275" t="s">
        <v>42</v>
      </c>
      <c r="F27" s="276"/>
      <c r="G27" s="276"/>
      <c r="H27" s="277"/>
      <c r="K27" s="1" t="s">
        <v>43</v>
      </c>
    </row>
    <row r="28" spans="1:44" x14ac:dyDescent="0.45">
      <c r="A28" s="323"/>
      <c r="B28" s="324"/>
      <c r="C28" s="324"/>
      <c r="D28" s="325"/>
      <c r="E28" s="323"/>
      <c r="F28" s="324"/>
      <c r="G28" s="324"/>
      <c r="H28" s="325"/>
      <c r="K28" s="1" t="s">
        <v>44</v>
      </c>
    </row>
    <row r="29" spans="1:44" x14ac:dyDescent="0.45">
      <c r="A29" s="326"/>
      <c r="B29" s="327"/>
      <c r="C29" s="327"/>
      <c r="D29" s="328"/>
      <c r="E29" s="326"/>
      <c r="F29" s="327"/>
      <c r="G29" s="327"/>
      <c r="H29" s="328"/>
      <c r="K29" s="1" t="s">
        <v>45</v>
      </c>
      <c r="Z29" s="6"/>
      <c r="AA29" s="6"/>
      <c r="AB29" s="6"/>
      <c r="AC29" s="6"/>
      <c r="AD29" s="6"/>
      <c r="AE29" s="6"/>
      <c r="AF29" s="6"/>
    </row>
    <row r="30" spans="1:44" x14ac:dyDescent="0.45">
      <c r="A30" s="326"/>
      <c r="B30" s="327"/>
      <c r="C30" s="327"/>
      <c r="D30" s="328"/>
      <c r="E30" s="326"/>
      <c r="F30" s="327"/>
      <c r="G30" s="327"/>
      <c r="H30" s="328"/>
      <c r="K30" s="1" t="s">
        <v>46</v>
      </c>
    </row>
    <row r="31" spans="1:44" ht="26.4" customHeight="1" x14ac:dyDescent="0.45">
      <c r="A31" s="326"/>
      <c r="B31" s="327"/>
      <c r="C31" s="327"/>
      <c r="D31" s="328"/>
      <c r="E31" s="326"/>
      <c r="F31" s="327"/>
      <c r="G31" s="327"/>
      <c r="H31" s="328"/>
      <c r="K31" s="1" t="s">
        <v>47</v>
      </c>
      <c r="W31" s="242" t="s">
        <v>50</v>
      </c>
      <c r="X31" s="242"/>
      <c r="Y31" s="242"/>
      <c r="Z31" s="242"/>
      <c r="AA31" s="242"/>
      <c r="AB31" s="242"/>
      <c r="AC31" s="242"/>
      <c r="AD31" s="242"/>
      <c r="AE31" s="242"/>
      <c r="AF31" s="242"/>
    </row>
    <row r="32" spans="1:44" ht="26.4" customHeight="1" x14ac:dyDescent="0.45">
      <c r="A32" s="329"/>
      <c r="B32" s="330"/>
      <c r="C32" s="330"/>
      <c r="D32" s="331"/>
      <c r="E32" s="329"/>
      <c r="F32" s="330"/>
      <c r="G32" s="330"/>
      <c r="H32" s="331"/>
      <c r="J32" s="1" t="s">
        <v>48</v>
      </c>
      <c r="W32" s="242"/>
      <c r="X32" s="242"/>
      <c r="Y32" s="242"/>
      <c r="Z32" s="242"/>
      <c r="AA32" s="242"/>
      <c r="AB32" s="242"/>
      <c r="AC32" s="242"/>
      <c r="AD32" s="242"/>
      <c r="AE32" s="242"/>
      <c r="AF32" s="242"/>
    </row>
    <row r="33" spans="1:32" ht="17.399999999999999" customHeight="1" x14ac:dyDescent="0.45">
      <c r="A33" s="31"/>
      <c r="B33" s="31"/>
      <c r="C33" s="31"/>
      <c r="D33" s="31"/>
      <c r="E33" s="11"/>
      <c r="F33" s="11"/>
      <c r="G33" s="11"/>
      <c r="H33" s="11"/>
      <c r="K33" s="6"/>
      <c r="L33" s="6"/>
      <c r="M33" s="6"/>
      <c r="N33" s="6"/>
      <c r="O33" s="6"/>
      <c r="P33" s="6"/>
      <c r="Q33" s="6"/>
      <c r="W33" s="242"/>
      <c r="X33" s="242"/>
      <c r="Y33" s="242"/>
      <c r="Z33" s="242"/>
      <c r="AA33" s="242"/>
      <c r="AB33" s="242"/>
      <c r="AC33" s="242"/>
      <c r="AD33" s="242"/>
      <c r="AE33" s="242"/>
      <c r="AF33" s="242"/>
    </row>
    <row r="34" spans="1:32" ht="17.399999999999999" customHeight="1" x14ac:dyDescent="0.45"/>
    <row r="35" spans="1:32" ht="17.399999999999999" customHeight="1" x14ac:dyDescent="0.45"/>
  </sheetData>
  <mergeCells count="44">
    <mergeCell ref="AG17:AR18"/>
    <mergeCell ref="S18:U18"/>
    <mergeCell ref="A28:D32"/>
    <mergeCell ref="E28:H32"/>
    <mergeCell ref="W31:AF33"/>
    <mergeCell ref="A17:E18"/>
    <mergeCell ref="S19:U21"/>
    <mergeCell ref="V19:AF21"/>
    <mergeCell ref="AB17:AF18"/>
    <mergeCell ref="A27:D27"/>
    <mergeCell ref="E27:H27"/>
    <mergeCell ref="S17:U17"/>
    <mergeCell ref="V17:W17"/>
    <mergeCell ref="Y17:Z17"/>
    <mergeCell ref="M17:R18"/>
    <mergeCell ref="V18:W18"/>
    <mergeCell ref="Y18:Z18"/>
    <mergeCell ref="V15:W15"/>
    <mergeCell ref="Y15:Z15"/>
    <mergeCell ref="AB15:AF16"/>
    <mergeCell ref="V16:W16"/>
    <mergeCell ref="Y16:Z16"/>
    <mergeCell ref="AG11:AQ12"/>
    <mergeCell ref="A7:AF8"/>
    <mergeCell ref="A10:E10"/>
    <mergeCell ref="F10:AF10"/>
    <mergeCell ref="A11:E12"/>
    <mergeCell ref="F11:J12"/>
    <mergeCell ref="K11:O12"/>
    <mergeCell ref="P11:T12"/>
    <mergeCell ref="U11:Z12"/>
    <mergeCell ref="AA11:AF12"/>
    <mergeCell ref="A13:E14"/>
    <mergeCell ref="F13:AF14"/>
    <mergeCell ref="A15:E16"/>
    <mergeCell ref="AG13:AQ14"/>
    <mergeCell ref="R15:R16"/>
    <mergeCell ref="S15:U15"/>
    <mergeCell ref="F15:I16"/>
    <mergeCell ref="J15:J16"/>
    <mergeCell ref="K15:M16"/>
    <mergeCell ref="N15:N16"/>
    <mergeCell ref="O15:Q16"/>
    <mergeCell ref="S16:U16"/>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9</xdr:col>
                    <xdr:colOff>91440</xdr:colOff>
                    <xdr:row>28</xdr:row>
                    <xdr:rowOff>228600</xdr:rowOff>
                  </from>
                  <to>
                    <xdr:col>9</xdr:col>
                    <xdr:colOff>335280</xdr:colOff>
                    <xdr:row>30</xdr:row>
                    <xdr:rowOff>22860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9</xdr:col>
                    <xdr:colOff>91440</xdr:colOff>
                    <xdr:row>28</xdr:row>
                    <xdr:rowOff>0</xdr:rowOff>
                  </from>
                  <to>
                    <xdr:col>9</xdr:col>
                    <xdr:colOff>335280</xdr:colOff>
                    <xdr:row>29</xdr:row>
                    <xdr:rowOff>30480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9</xdr:col>
                    <xdr:colOff>91440</xdr:colOff>
                    <xdr:row>29</xdr:row>
                    <xdr:rowOff>0</xdr:rowOff>
                  </from>
                  <to>
                    <xdr:col>9</xdr:col>
                    <xdr:colOff>335280</xdr:colOff>
                    <xdr:row>30</xdr:row>
                    <xdr:rowOff>30480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9</xdr:col>
                    <xdr:colOff>91440</xdr:colOff>
                    <xdr:row>26</xdr:row>
                    <xdr:rowOff>0</xdr:rowOff>
                  </from>
                  <to>
                    <xdr:col>9</xdr:col>
                    <xdr:colOff>335280</xdr:colOff>
                    <xdr:row>27</xdr:row>
                    <xdr:rowOff>30480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9</xdr:col>
                    <xdr:colOff>91440</xdr:colOff>
                    <xdr:row>32</xdr:row>
                    <xdr:rowOff>0</xdr:rowOff>
                  </from>
                  <to>
                    <xdr:col>9</xdr:col>
                    <xdr:colOff>335280</xdr:colOff>
                    <xdr:row>33</xdr:row>
                    <xdr:rowOff>30480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9</xdr:col>
                    <xdr:colOff>91440</xdr:colOff>
                    <xdr:row>29</xdr:row>
                    <xdr:rowOff>228600</xdr:rowOff>
                  </from>
                  <to>
                    <xdr:col>9</xdr:col>
                    <xdr:colOff>335280</xdr:colOff>
                    <xdr:row>30</xdr:row>
                    <xdr:rowOff>251460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9</xdr:col>
                    <xdr:colOff>91440</xdr:colOff>
                    <xdr:row>29</xdr:row>
                    <xdr:rowOff>0</xdr:rowOff>
                  </from>
                  <to>
                    <xdr:col>9</xdr:col>
                    <xdr:colOff>335280</xdr:colOff>
                    <xdr:row>30</xdr:row>
                    <xdr:rowOff>30480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9</xdr:col>
                    <xdr:colOff>91440</xdr:colOff>
                    <xdr:row>30</xdr:row>
                    <xdr:rowOff>0</xdr:rowOff>
                  </from>
                  <to>
                    <xdr:col>9</xdr:col>
                    <xdr:colOff>335280</xdr:colOff>
                    <xdr:row>30</xdr:row>
                    <xdr:rowOff>251460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90DB3-3B97-4807-BEEA-8E4930B87486}">
  <sheetPr>
    <pageSetUpPr fitToPage="1"/>
  </sheetPr>
  <dimension ref="A4:AR35"/>
  <sheetViews>
    <sheetView view="pageBreakPreview" zoomScale="60" zoomScaleNormal="70" zoomScalePageLayoutView="40" workbookViewId="0">
      <selection activeCell="Q21" sqref="Q21"/>
    </sheetView>
  </sheetViews>
  <sheetFormatPr defaultColWidth="6.296875" defaultRowHeight="17.399999999999999" x14ac:dyDescent="0.45"/>
  <cols>
    <col min="1" max="16384" width="6.296875" style="1"/>
  </cols>
  <sheetData>
    <row r="4" spans="1:43" ht="17.55" customHeight="1" x14ac:dyDescent="0.45">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row>
    <row r="5" spans="1:43" ht="17.55" customHeight="1" x14ac:dyDescent="0.45">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row>
    <row r="6" spans="1:43" ht="15" customHeight="1" x14ac:dyDescent="0.45"/>
    <row r="7" spans="1:43" ht="43.8" customHeight="1" x14ac:dyDescent="0.45">
      <c r="A7" s="312" t="s">
        <v>20</v>
      </c>
      <c r="B7" s="312"/>
      <c r="C7" s="312"/>
      <c r="D7" s="312"/>
      <c r="E7" s="312"/>
      <c r="F7" s="312"/>
      <c r="G7" s="312"/>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row>
    <row r="8" spans="1:43" ht="43.8" customHeight="1" x14ac:dyDescent="0.45">
      <c r="A8" s="312"/>
      <c r="B8" s="312"/>
      <c r="C8" s="312"/>
      <c r="D8" s="312"/>
      <c r="E8" s="312"/>
      <c r="F8" s="312"/>
      <c r="G8" s="312"/>
      <c r="H8" s="312"/>
      <c r="I8" s="312"/>
      <c r="J8" s="312"/>
      <c r="K8" s="312"/>
      <c r="L8" s="312"/>
      <c r="M8" s="312"/>
      <c r="N8" s="312"/>
      <c r="O8" s="312"/>
      <c r="P8" s="312"/>
      <c r="Q8" s="312"/>
      <c r="R8" s="312"/>
      <c r="S8" s="312"/>
      <c r="T8" s="312"/>
      <c r="U8" s="312"/>
      <c r="V8" s="312"/>
      <c r="W8" s="312"/>
      <c r="X8" s="312"/>
      <c r="Y8" s="312"/>
      <c r="Z8" s="312"/>
      <c r="AA8" s="312"/>
      <c r="AB8" s="312"/>
      <c r="AC8" s="312"/>
      <c r="AD8" s="312"/>
      <c r="AE8" s="312"/>
      <c r="AF8" s="312"/>
    </row>
    <row r="9" spans="1:43" ht="17.55" customHeight="1" x14ac:dyDescent="0.45">
      <c r="A9" s="30"/>
      <c r="B9" s="30"/>
      <c r="C9" s="30"/>
      <c r="D9" s="30"/>
      <c r="E9" s="30"/>
      <c r="F9" s="30"/>
      <c r="G9" s="30"/>
      <c r="H9" s="30"/>
      <c r="I9" s="30"/>
      <c r="J9" s="30"/>
      <c r="K9" s="30"/>
      <c r="L9" s="30"/>
      <c r="M9" s="30"/>
      <c r="N9" s="30"/>
      <c r="O9" s="30"/>
      <c r="P9" s="30"/>
      <c r="Q9" s="30"/>
      <c r="R9" s="30"/>
      <c r="S9" s="30"/>
      <c r="T9" s="30"/>
      <c r="U9" s="30"/>
      <c r="V9" s="30"/>
      <c r="W9" s="30"/>
      <c r="X9" s="30"/>
      <c r="Y9" s="30"/>
      <c r="Z9" s="30"/>
      <c r="AA9" s="30"/>
      <c r="AB9" s="30"/>
    </row>
    <row r="10" spans="1:43" ht="64.8" customHeight="1" x14ac:dyDescent="0.45">
      <c r="A10" s="229" t="s">
        <v>21</v>
      </c>
      <c r="B10" s="230"/>
      <c r="C10" s="230"/>
      <c r="D10" s="230"/>
      <c r="E10" s="313"/>
      <c r="F10" s="314" t="str">
        <f>IF(発注書1日目・2日目!F8=0,"",発注書1日目・2日目!F8)</f>
        <v/>
      </c>
      <c r="G10" s="314"/>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5"/>
    </row>
    <row r="11" spans="1:43" ht="40.049999999999997" customHeight="1" x14ac:dyDescent="0.45">
      <c r="A11" s="316" t="s">
        <v>22</v>
      </c>
      <c r="B11" s="316"/>
      <c r="C11" s="316"/>
      <c r="D11" s="316"/>
      <c r="E11" s="316"/>
      <c r="F11" s="317" t="str">
        <f>IF(発注書3日目・4日目!A6=0,"",発注書3日目・4日目!A6)</f>
        <v/>
      </c>
      <c r="G11" s="318"/>
      <c r="H11" s="318"/>
      <c r="I11" s="318"/>
      <c r="J11" s="318"/>
      <c r="K11" s="317" t="str">
        <f>IF(発注書3日目・4日目!A7=0,"",発注書3日目・4日目!A7)</f>
        <v/>
      </c>
      <c r="L11" s="318"/>
      <c r="M11" s="318"/>
      <c r="N11" s="318"/>
      <c r="O11" s="321"/>
      <c r="P11" s="317" t="str">
        <f>IF(発注書3日目・4日目!A8=0,"",発注書3日目・4日目!A8)</f>
        <v/>
      </c>
      <c r="Q11" s="318"/>
      <c r="R11" s="318"/>
      <c r="S11" s="318"/>
      <c r="T11" s="321"/>
      <c r="U11" s="317" t="str">
        <f>IF(発注書3日目・4日目!A9=0,"",発注書3日目・4日目!A9)</f>
        <v/>
      </c>
      <c r="V11" s="318"/>
      <c r="W11" s="318"/>
      <c r="X11" s="318"/>
      <c r="Y11" s="318"/>
      <c r="Z11" s="318"/>
      <c r="AA11" s="317" t="str">
        <f>IF(発注書3日目・4日目!A10=0,"",発注書3日目・4日目!A10)</f>
        <v/>
      </c>
      <c r="AB11" s="318"/>
      <c r="AC11" s="318"/>
      <c r="AD11" s="318"/>
      <c r="AE11" s="318"/>
      <c r="AF11" s="321"/>
      <c r="AG11" s="280" t="s">
        <v>65</v>
      </c>
      <c r="AH11" s="281"/>
      <c r="AI11" s="281"/>
      <c r="AJ11" s="281"/>
      <c r="AK11" s="281"/>
      <c r="AL11" s="281"/>
      <c r="AM11" s="281"/>
      <c r="AN11" s="281"/>
      <c r="AO11" s="281"/>
      <c r="AP11" s="281"/>
      <c r="AQ11" s="281"/>
    </row>
    <row r="12" spans="1:43" ht="40.049999999999997" customHeight="1" x14ac:dyDescent="0.45">
      <c r="A12" s="316"/>
      <c r="B12" s="316"/>
      <c r="C12" s="316"/>
      <c r="D12" s="316"/>
      <c r="E12" s="316"/>
      <c r="F12" s="319"/>
      <c r="G12" s="320"/>
      <c r="H12" s="320"/>
      <c r="I12" s="320"/>
      <c r="J12" s="320"/>
      <c r="K12" s="319"/>
      <c r="L12" s="320"/>
      <c r="M12" s="320"/>
      <c r="N12" s="320"/>
      <c r="O12" s="322"/>
      <c r="P12" s="319"/>
      <c r="Q12" s="320"/>
      <c r="R12" s="320"/>
      <c r="S12" s="320"/>
      <c r="T12" s="322"/>
      <c r="U12" s="319"/>
      <c r="V12" s="320"/>
      <c r="W12" s="320"/>
      <c r="X12" s="320"/>
      <c r="Y12" s="320"/>
      <c r="Z12" s="320"/>
      <c r="AA12" s="319"/>
      <c r="AB12" s="320"/>
      <c r="AC12" s="320"/>
      <c r="AD12" s="320"/>
      <c r="AE12" s="320"/>
      <c r="AF12" s="322"/>
      <c r="AG12" s="280"/>
      <c r="AH12" s="281"/>
      <c r="AI12" s="281"/>
      <c r="AJ12" s="281"/>
      <c r="AK12" s="281"/>
      <c r="AL12" s="281"/>
      <c r="AM12" s="281"/>
      <c r="AN12" s="281"/>
      <c r="AO12" s="281"/>
      <c r="AP12" s="281"/>
      <c r="AQ12" s="281"/>
    </row>
    <row r="13" spans="1:43" ht="40.049999999999997" customHeight="1" x14ac:dyDescent="0.45">
      <c r="A13" s="282" t="s">
        <v>23</v>
      </c>
      <c r="B13" s="282"/>
      <c r="C13" s="282"/>
      <c r="D13" s="282"/>
      <c r="E13" s="282"/>
      <c r="F13" s="295" t="s">
        <v>24</v>
      </c>
      <c r="G13" s="296"/>
      <c r="H13" s="296"/>
      <c r="I13" s="296"/>
      <c r="J13" s="296"/>
      <c r="K13" s="296"/>
      <c r="L13" s="296"/>
      <c r="M13" s="296"/>
      <c r="N13" s="296"/>
      <c r="O13" s="296"/>
      <c r="P13" s="296"/>
      <c r="Q13" s="296"/>
      <c r="R13" s="296"/>
      <c r="S13" s="296"/>
      <c r="T13" s="296"/>
      <c r="U13" s="296"/>
      <c r="V13" s="296"/>
      <c r="W13" s="296"/>
      <c r="X13" s="296"/>
      <c r="Y13" s="296"/>
      <c r="Z13" s="296"/>
      <c r="AA13" s="296"/>
      <c r="AB13" s="296"/>
      <c r="AC13" s="296"/>
      <c r="AD13" s="296"/>
      <c r="AE13" s="296"/>
      <c r="AF13" s="297"/>
      <c r="AG13" s="280" t="s">
        <v>177</v>
      </c>
      <c r="AH13" s="281"/>
      <c r="AI13" s="281"/>
      <c r="AJ13" s="281"/>
      <c r="AK13" s="281"/>
      <c r="AL13" s="281"/>
      <c r="AM13" s="281"/>
      <c r="AN13" s="281"/>
      <c r="AO13" s="281"/>
      <c r="AP13" s="281"/>
      <c r="AQ13" s="281"/>
    </row>
    <row r="14" spans="1:43" ht="40.049999999999997" customHeight="1" x14ac:dyDescent="0.45">
      <c r="A14" s="282"/>
      <c r="B14" s="282"/>
      <c r="C14" s="282"/>
      <c r="D14" s="282"/>
      <c r="E14" s="282"/>
      <c r="F14" s="298"/>
      <c r="G14" s="299"/>
      <c r="H14" s="299"/>
      <c r="I14" s="299"/>
      <c r="J14" s="299"/>
      <c r="K14" s="299"/>
      <c r="L14" s="299"/>
      <c r="M14" s="299"/>
      <c r="N14" s="299"/>
      <c r="O14" s="299"/>
      <c r="P14" s="299"/>
      <c r="Q14" s="299"/>
      <c r="R14" s="299"/>
      <c r="S14" s="300"/>
      <c r="T14" s="300"/>
      <c r="U14" s="300"/>
      <c r="V14" s="300"/>
      <c r="W14" s="300"/>
      <c r="X14" s="300"/>
      <c r="Y14" s="300"/>
      <c r="Z14" s="300"/>
      <c r="AA14" s="300"/>
      <c r="AB14" s="300"/>
      <c r="AC14" s="300"/>
      <c r="AD14" s="300"/>
      <c r="AE14" s="300"/>
      <c r="AF14" s="301"/>
      <c r="AG14" s="280"/>
      <c r="AH14" s="281"/>
      <c r="AI14" s="281"/>
      <c r="AJ14" s="281"/>
      <c r="AK14" s="281"/>
      <c r="AL14" s="281"/>
      <c r="AM14" s="281"/>
      <c r="AN14" s="281"/>
      <c r="AO14" s="281"/>
      <c r="AP14" s="281"/>
      <c r="AQ14" s="281"/>
    </row>
    <row r="15" spans="1:43" ht="39.6" customHeight="1" x14ac:dyDescent="0.45">
      <c r="A15" s="282" t="s">
        <v>25</v>
      </c>
      <c r="B15" s="282"/>
      <c r="C15" s="282"/>
      <c r="D15" s="282"/>
      <c r="E15" s="283"/>
      <c r="F15" s="286" t="str">
        <f>IF(発注書1日目・2日目!F9=0,"",発注書1日目・2日目!F9)</f>
        <v/>
      </c>
      <c r="G15" s="287"/>
      <c r="H15" s="287"/>
      <c r="I15" s="287"/>
      <c r="J15" s="290" t="s">
        <v>26</v>
      </c>
      <c r="K15" s="287">
        <f>発注書3日目・4日目!$C$4</f>
        <v>0</v>
      </c>
      <c r="L15" s="287"/>
      <c r="M15" s="287"/>
      <c r="N15" s="290" t="s">
        <v>27</v>
      </c>
      <c r="O15" s="287">
        <f>発注書3日目・4日目!$E$4</f>
        <v>0</v>
      </c>
      <c r="P15" s="287"/>
      <c r="Q15" s="287"/>
      <c r="R15" s="308" t="s">
        <v>28</v>
      </c>
      <c r="S15" s="283" t="s">
        <v>10</v>
      </c>
      <c r="T15" s="284"/>
      <c r="U15" s="285"/>
      <c r="V15" s="310">
        <f>発注書3日目・4日目!$U$6</f>
        <v>0</v>
      </c>
      <c r="W15" s="303"/>
      <c r="X15" s="2" t="s">
        <v>29</v>
      </c>
      <c r="Y15" s="348">
        <f>発注書3日目・4日目!$V$6</f>
        <v>0</v>
      </c>
      <c r="Z15" s="303"/>
      <c r="AA15" s="2" t="s">
        <v>30</v>
      </c>
      <c r="AB15" s="302" t="s">
        <v>56</v>
      </c>
      <c r="AC15" s="303"/>
      <c r="AD15" s="303"/>
      <c r="AE15" s="303"/>
      <c r="AF15" s="304"/>
    </row>
    <row r="16" spans="1:43" ht="40.049999999999997" customHeight="1" x14ac:dyDescent="0.45">
      <c r="A16" s="282"/>
      <c r="B16" s="282"/>
      <c r="C16" s="282"/>
      <c r="D16" s="282"/>
      <c r="E16" s="283"/>
      <c r="F16" s="351"/>
      <c r="G16" s="352"/>
      <c r="H16" s="352"/>
      <c r="I16" s="352"/>
      <c r="J16" s="353"/>
      <c r="K16" s="352"/>
      <c r="L16" s="352"/>
      <c r="M16" s="289"/>
      <c r="N16" s="291"/>
      <c r="O16" s="289"/>
      <c r="P16" s="289"/>
      <c r="Q16" s="289"/>
      <c r="R16" s="309"/>
      <c r="S16" s="292" t="s">
        <v>11</v>
      </c>
      <c r="T16" s="293"/>
      <c r="U16" s="294"/>
      <c r="V16" s="310">
        <f>発注書3日目・4日目!$Z$6</f>
        <v>0</v>
      </c>
      <c r="W16" s="303"/>
      <c r="X16" s="2" t="s">
        <v>29</v>
      </c>
      <c r="Y16" s="348">
        <f>発注書3日目・4日目!$AA$6</f>
        <v>0</v>
      </c>
      <c r="Z16" s="303"/>
      <c r="AA16" s="2" t="s">
        <v>30</v>
      </c>
      <c r="AB16" s="305"/>
      <c r="AC16" s="306"/>
      <c r="AD16" s="306"/>
      <c r="AE16" s="306"/>
      <c r="AF16" s="307"/>
    </row>
    <row r="17" spans="1:44" ht="40.200000000000003" customHeight="1" x14ac:dyDescent="0.45">
      <c r="A17" s="334" t="s">
        <v>57</v>
      </c>
      <c r="B17" s="334"/>
      <c r="C17" s="334"/>
      <c r="D17" s="334"/>
      <c r="E17" s="349"/>
      <c r="F17" s="81"/>
      <c r="G17" s="11"/>
      <c r="H17" s="11"/>
      <c r="I17" s="11"/>
      <c r="J17" s="11"/>
      <c r="K17" s="11"/>
      <c r="L17" s="82"/>
      <c r="M17" s="310" t="s">
        <v>184</v>
      </c>
      <c r="N17" s="303"/>
      <c r="O17" s="303"/>
      <c r="P17" s="303"/>
      <c r="Q17" s="303"/>
      <c r="R17" s="304"/>
      <c r="S17" s="283" t="s">
        <v>10</v>
      </c>
      <c r="T17" s="284"/>
      <c r="U17" s="285"/>
      <c r="V17" s="336"/>
      <c r="W17" s="337"/>
      <c r="X17" s="2" t="s">
        <v>29</v>
      </c>
      <c r="Y17" s="338"/>
      <c r="Z17" s="338"/>
      <c r="AA17" s="2" t="s">
        <v>30</v>
      </c>
      <c r="AB17" s="302" t="s">
        <v>56</v>
      </c>
      <c r="AC17" s="339"/>
      <c r="AD17" s="339"/>
      <c r="AE17" s="339"/>
      <c r="AF17" s="340"/>
      <c r="AG17" s="280" t="s">
        <v>64</v>
      </c>
      <c r="AH17" s="332"/>
      <c r="AI17" s="332"/>
      <c r="AJ17" s="332"/>
      <c r="AK17" s="332"/>
      <c r="AL17" s="332"/>
      <c r="AM17" s="332"/>
      <c r="AN17" s="332"/>
      <c r="AO17" s="332"/>
      <c r="AP17" s="332"/>
      <c r="AQ17" s="332"/>
      <c r="AR17" s="332"/>
    </row>
    <row r="18" spans="1:44" ht="39" customHeight="1" x14ac:dyDescent="0.45">
      <c r="A18" s="335"/>
      <c r="B18" s="335"/>
      <c r="C18" s="335"/>
      <c r="D18" s="335"/>
      <c r="E18" s="350"/>
      <c r="F18" s="83"/>
      <c r="G18" s="84"/>
      <c r="H18" s="84"/>
      <c r="I18" s="84"/>
      <c r="J18" s="84"/>
      <c r="K18" s="84"/>
      <c r="L18" s="85"/>
      <c r="M18" s="311"/>
      <c r="N18" s="306"/>
      <c r="O18" s="306"/>
      <c r="P18" s="306"/>
      <c r="Q18" s="306"/>
      <c r="R18" s="307"/>
      <c r="S18" s="292" t="s">
        <v>11</v>
      </c>
      <c r="T18" s="293"/>
      <c r="U18" s="294"/>
      <c r="V18" s="336"/>
      <c r="W18" s="337"/>
      <c r="X18" s="7" t="s">
        <v>29</v>
      </c>
      <c r="Y18" s="338"/>
      <c r="Z18" s="337"/>
      <c r="AA18" s="8" t="s">
        <v>30</v>
      </c>
      <c r="AB18" s="341"/>
      <c r="AC18" s="342"/>
      <c r="AD18" s="342"/>
      <c r="AE18" s="342"/>
      <c r="AF18" s="343"/>
      <c r="AG18" s="333"/>
      <c r="AH18" s="332"/>
      <c r="AI18" s="332"/>
      <c r="AJ18" s="332"/>
      <c r="AK18" s="332"/>
      <c r="AL18" s="332"/>
      <c r="AM18" s="332"/>
      <c r="AN18" s="332"/>
      <c r="AO18" s="332"/>
      <c r="AP18" s="332"/>
      <c r="AQ18" s="332"/>
      <c r="AR18" s="332"/>
    </row>
    <row r="19" spans="1:44" ht="24.6" customHeight="1" x14ac:dyDescent="0.45">
      <c r="A19" s="3" t="s">
        <v>33</v>
      </c>
      <c r="E19" s="4"/>
      <c r="F19" s="4"/>
      <c r="G19" s="4"/>
      <c r="H19" s="4"/>
      <c r="I19" s="4"/>
      <c r="J19" s="4"/>
      <c r="K19" s="4"/>
      <c r="L19" s="4"/>
      <c r="M19" s="4"/>
      <c r="N19" s="4"/>
      <c r="O19" s="4"/>
      <c r="P19" s="4"/>
      <c r="Q19" s="4"/>
      <c r="R19" s="32"/>
      <c r="S19" s="334" t="s">
        <v>31</v>
      </c>
      <c r="T19" s="334"/>
      <c r="U19" s="334"/>
      <c r="V19" s="345" t="s">
        <v>32</v>
      </c>
      <c r="W19" s="345"/>
      <c r="X19" s="345"/>
      <c r="Y19" s="345"/>
      <c r="Z19" s="345"/>
      <c r="AA19" s="345"/>
      <c r="AB19" s="345"/>
      <c r="AC19" s="345"/>
      <c r="AD19" s="345"/>
      <c r="AE19" s="345"/>
      <c r="AF19" s="345"/>
    </row>
    <row r="20" spans="1:44" ht="24.6" customHeight="1" x14ac:dyDescent="0.45">
      <c r="A20" s="3" t="s">
        <v>34</v>
      </c>
      <c r="D20" s="4"/>
      <c r="E20" s="4"/>
      <c r="F20" s="4"/>
      <c r="G20" s="4"/>
      <c r="H20" s="4"/>
      <c r="I20" s="4"/>
      <c r="J20" s="4"/>
      <c r="K20" s="4"/>
      <c r="L20" s="4"/>
      <c r="M20" s="4"/>
      <c r="N20" s="4"/>
      <c r="O20" s="4"/>
      <c r="P20" s="4"/>
      <c r="Q20" s="4"/>
      <c r="R20" s="32"/>
      <c r="S20" s="344"/>
      <c r="T20" s="344"/>
      <c r="U20" s="344"/>
      <c r="V20" s="346"/>
      <c r="W20" s="346"/>
      <c r="X20" s="346"/>
      <c r="Y20" s="346"/>
      <c r="Z20" s="346"/>
      <c r="AA20" s="346"/>
      <c r="AB20" s="346"/>
      <c r="AC20" s="346"/>
      <c r="AD20" s="346"/>
      <c r="AE20" s="346"/>
      <c r="AF20" s="346"/>
    </row>
    <row r="21" spans="1:44" ht="24.6" customHeight="1" x14ac:dyDescent="0.45">
      <c r="A21" s="5" t="s">
        <v>35</v>
      </c>
      <c r="B21" s="16"/>
      <c r="C21" s="16"/>
      <c r="D21" s="16"/>
      <c r="E21" s="16"/>
      <c r="F21" s="16"/>
      <c r="G21" s="16"/>
      <c r="H21" s="16"/>
      <c r="I21" s="16"/>
      <c r="J21" s="16"/>
      <c r="K21" s="16"/>
      <c r="L21" s="16"/>
      <c r="M21" s="16"/>
      <c r="N21" s="16"/>
      <c r="O21" s="16"/>
      <c r="P21" s="16"/>
      <c r="Q21" s="16"/>
      <c r="R21" s="32"/>
      <c r="S21" s="335"/>
      <c r="T21" s="335"/>
      <c r="U21" s="335"/>
      <c r="V21" s="347"/>
      <c r="W21" s="347"/>
      <c r="X21" s="347"/>
      <c r="Y21" s="347"/>
      <c r="Z21" s="347"/>
      <c r="AA21" s="347"/>
      <c r="AB21" s="347"/>
      <c r="AC21" s="347"/>
      <c r="AD21" s="347"/>
      <c r="AE21" s="347"/>
      <c r="AF21" s="347"/>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75" t="s">
        <v>41</v>
      </c>
      <c r="B27" s="276"/>
      <c r="C27" s="276"/>
      <c r="D27" s="277"/>
      <c r="E27" s="275" t="s">
        <v>42</v>
      </c>
      <c r="F27" s="276"/>
      <c r="G27" s="276"/>
      <c r="H27" s="277"/>
      <c r="K27" s="1" t="s">
        <v>43</v>
      </c>
    </row>
    <row r="28" spans="1:44" x14ac:dyDescent="0.45">
      <c r="A28" s="323"/>
      <c r="B28" s="324"/>
      <c r="C28" s="324"/>
      <c r="D28" s="325"/>
      <c r="E28" s="323"/>
      <c r="F28" s="324"/>
      <c r="G28" s="324"/>
      <c r="H28" s="325"/>
      <c r="K28" s="1" t="s">
        <v>44</v>
      </c>
    </row>
    <row r="29" spans="1:44" x14ac:dyDescent="0.45">
      <c r="A29" s="326"/>
      <c r="B29" s="327"/>
      <c r="C29" s="327"/>
      <c r="D29" s="328"/>
      <c r="E29" s="326"/>
      <c r="F29" s="327"/>
      <c r="G29" s="327"/>
      <c r="H29" s="328"/>
      <c r="K29" s="1" t="s">
        <v>45</v>
      </c>
      <c r="Z29" s="6"/>
      <c r="AA29" s="6"/>
      <c r="AB29" s="6"/>
      <c r="AC29" s="6"/>
      <c r="AD29" s="6"/>
      <c r="AE29" s="6"/>
      <c r="AF29" s="6"/>
    </row>
    <row r="30" spans="1:44" x14ac:dyDescent="0.45">
      <c r="A30" s="326"/>
      <c r="B30" s="327"/>
      <c r="C30" s="327"/>
      <c r="D30" s="328"/>
      <c r="E30" s="326"/>
      <c r="F30" s="327"/>
      <c r="G30" s="327"/>
      <c r="H30" s="328"/>
      <c r="K30" s="1" t="s">
        <v>46</v>
      </c>
    </row>
    <row r="31" spans="1:44" ht="26.4" customHeight="1" x14ac:dyDescent="0.45">
      <c r="A31" s="326"/>
      <c r="B31" s="327"/>
      <c r="C31" s="327"/>
      <c r="D31" s="328"/>
      <c r="E31" s="326"/>
      <c r="F31" s="327"/>
      <c r="G31" s="327"/>
      <c r="H31" s="328"/>
      <c r="K31" s="1" t="s">
        <v>47</v>
      </c>
      <c r="W31" s="242" t="s">
        <v>50</v>
      </c>
      <c r="X31" s="242"/>
      <c r="Y31" s="242"/>
      <c r="Z31" s="242"/>
      <c r="AA31" s="242"/>
      <c r="AB31" s="242"/>
      <c r="AC31" s="242"/>
      <c r="AD31" s="242"/>
      <c r="AE31" s="242"/>
      <c r="AF31" s="242"/>
    </row>
    <row r="32" spans="1:44" ht="26.4" customHeight="1" x14ac:dyDescent="0.45">
      <c r="A32" s="329"/>
      <c r="B32" s="330"/>
      <c r="C32" s="330"/>
      <c r="D32" s="331"/>
      <c r="E32" s="329"/>
      <c r="F32" s="330"/>
      <c r="G32" s="330"/>
      <c r="H32" s="331"/>
      <c r="J32" s="1" t="s">
        <v>48</v>
      </c>
      <c r="W32" s="242"/>
      <c r="X32" s="242"/>
      <c r="Y32" s="242"/>
      <c r="Z32" s="242"/>
      <c r="AA32" s="242"/>
      <c r="AB32" s="242"/>
      <c r="AC32" s="242"/>
      <c r="AD32" s="242"/>
      <c r="AE32" s="242"/>
      <c r="AF32" s="242"/>
    </row>
    <row r="33" spans="1:32" ht="17.399999999999999" customHeight="1" x14ac:dyDescent="0.45">
      <c r="A33" s="31"/>
      <c r="B33" s="31"/>
      <c r="C33" s="31"/>
      <c r="D33" s="31"/>
      <c r="E33" s="11"/>
      <c r="F33" s="11"/>
      <c r="G33" s="11"/>
      <c r="H33" s="11"/>
      <c r="K33" s="6"/>
      <c r="L33" s="6"/>
      <c r="M33" s="6"/>
      <c r="N33" s="6"/>
      <c r="O33" s="6"/>
      <c r="P33" s="6"/>
      <c r="Q33" s="6"/>
      <c r="W33" s="242"/>
      <c r="X33" s="242"/>
      <c r="Y33" s="242"/>
      <c r="Z33" s="242"/>
      <c r="AA33" s="242"/>
      <c r="AB33" s="242"/>
      <c r="AC33" s="242"/>
      <c r="AD33" s="242"/>
      <c r="AE33" s="242"/>
      <c r="AF33" s="242"/>
    </row>
    <row r="34" spans="1:32" ht="17.399999999999999" customHeight="1" x14ac:dyDescent="0.45"/>
    <row r="35" spans="1:32" ht="17.399999999999999" customHeight="1" x14ac:dyDescent="0.45"/>
  </sheetData>
  <mergeCells count="44">
    <mergeCell ref="A7:AF8"/>
    <mergeCell ref="A10:E10"/>
    <mergeCell ref="F10:AF10"/>
    <mergeCell ref="A11:E12"/>
    <mergeCell ref="F11:J12"/>
    <mergeCell ref="K11:O12"/>
    <mergeCell ref="P11:T12"/>
    <mergeCell ref="U11:Z12"/>
    <mergeCell ref="AA11:AF12"/>
    <mergeCell ref="A13:E14"/>
    <mergeCell ref="F13:AF14"/>
    <mergeCell ref="A15:E16"/>
    <mergeCell ref="F15:I16"/>
    <mergeCell ref="J15:J16"/>
    <mergeCell ref="K15:M16"/>
    <mergeCell ref="N15:N16"/>
    <mergeCell ref="O15:Q16"/>
    <mergeCell ref="R15:R16"/>
    <mergeCell ref="S15:U15"/>
    <mergeCell ref="S19:U21"/>
    <mergeCell ref="V19:AF21"/>
    <mergeCell ref="A17:E18"/>
    <mergeCell ref="S17:U17"/>
    <mergeCell ref="V17:W17"/>
    <mergeCell ref="Y17:Z17"/>
    <mergeCell ref="AB17:AF18"/>
    <mergeCell ref="M17:R18"/>
    <mergeCell ref="AG11:AQ12"/>
    <mergeCell ref="AG17:AR18"/>
    <mergeCell ref="S18:U18"/>
    <mergeCell ref="V18:W18"/>
    <mergeCell ref="Y18:Z18"/>
    <mergeCell ref="V15:W15"/>
    <mergeCell ref="Y15:Z15"/>
    <mergeCell ref="AB15:AF16"/>
    <mergeCell ref="S16:U16"/>
    <mergeCell ref="V16:W16"/>
    <mergeCell ref="Y16:Z16"/>
    <mergeCell ref="AG13:AQ14"/>
    <mergeCell ref="A27:D27"/>
    <mergeCell ref="E27:H27"/>
    <mergeCell ref="A28:D32"/>
    <mergeCell ref="E28:H32"/>
    <mergeCell ref="W31:AF33"/>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9</xdr:col>
                    <xdr:colOff>91440</xdr:colOff>
                    <xdr:row>28</xdr:row>
                    <xdr:rowOff>228600</xdr:rowOff>
                  </from>
                  <to>
                    <xdr:col>9</xdr:col>
                    <xdr:colOff>327660</xdr:colOff>
                    <xdr:row>30</xdr:row>
                    <xdr:rowOff>22860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9</xdr:col>
                    <xdr:colOff>91440</xdr:colOff>
                    <xdr:row>28</xdr:row>
                    <xdr:rowOff>0</xdr:rowOff>
                  </from>
                  <to>
                    <xdr:col>9</xdr:col>
                    <xdr:colOff>327660</xdr:colOff>
                    <xdr:row>29</xdr:row>
                    <xdr:rowOff>30480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9</xdr:col>
                    <xdr:colOff>91440</xdr:colOff>
                    <xdr:row>26</xdr:row>
                    <xdr:rowOff>0</xdr:rowOff>
                  </from>
                  <to>
                    <xdr:col>9</xdr:col>
                    <xdr:colOff>327660</xdr:colOff>
                    <xdr:row>27</xdr:row>
                    <xdr:rowOff>30480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9</xdr:col>
                    <xdr:colOff>91440</xdr:colOff>
                    <xdr:row>32</xdr:row>
                    <xdr:rowOff>0</xdr:rowOff>
                  </from>
                  <to>
                    <xdr:col>9</xdr:col>
                    <xdr:colOff>327660</xdr:colOff>
                    <xdr:row>33</xdr:row>
                    <xdr:rowOff>30480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9</xdr:col>
                    <xdr:colOff>91440</xdr:colOff>
                    <xdr:row>29</xdr:row>
                    <xdr:rowOff>228600</xdr:rowOff>
                  </from>
                  <to>
                    <xdr:col>9</xdr:col>
                    <xdr:colOff>327660</xdr:colOff>
                    <xdr:row>30</xdr:row>
                    <xdr:rowOff>251460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9</xdr:col>
                    <xdr:colOff>91440</xdr:colOff>
                    <xdr:row>30</xdr:row>
                    <xdr:rowOff>0</xdr:rowOff>
                  </from>
                  <to>
                    <xdr:col>9</xdr:col>
                    <xdr:colOff>327660</xdr:colOff>
                    <xdr:row>30</xdr:row>
                    <xdr:rowOff>251460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29C07-D70C-4BAD-864E-6697863F5BEE}">
  <sheetPr>
    <pageSetUpPr fitToPage="1"/>
  </sheetPr>
  <dimension ref="A4:AR35"/>
  <sheetViews>
    <sheetView view="pageBreakPreview" zoomScale="60" zoomScaleNormal="70" zoomScalePageLayoutView="40" workbookViewId="0">
      <selection activeCell="T25" sqref="T25"/>
    </sheetView>
  </sheetViews>
  <sheetFormatPr defaultColWidth="6.296875" defaultRowHeight="17.399999999999999" x14ac:dyDescent="0.45"/>
  <cols>
    <col min="1" max="16384" width="6.296875" style="1"/>
  </cols>
  <sheetData>
    <row r="4" spans="1:43" ht="17.55" customHeight="1" x14ac:dyDescent="0.45">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row>
    <row r="5" spans="1:43" ht="17.55" customHeight="1" x14ac:dyDescent="0.45">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row>
    <row r="6" spans="1:43" ht="15" customHeight="1" x14ac:dyDescent="0.45"/>
    <row r="7" spans="1:43" ht="43.8" customHeight="1" x14ac:dyDescent="0.45">
      <c r="A7" s="312" t="s">
        <v>20</v>
      </c>
      <c r="B7" s="312"/>
      <c r="C7" s="312"/>
      <c r="D7" s="312"/>
      <c r="E7" s="312"/>
      <c r="F7" s="312"/>
      <c r="G7" s="312"/>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row>
    <row r="8" spans="1:43" ht="43.8" customHeight="1" x14ac:dyDescent="0.45">
      <c r="A8" s="312"/>
      <c r="B8" s="312"/>
      <c r="C8" s="312"/>
      <c r="D8" s="312"/>
      <c r="E8" s="312"/>
      <c r="F8" s="312"/>
      <c r="G8" s="312"/>
      <c r="H8" s="312"/>
      <c r="I8" s="312"/>
      <c r="J8" s="312"/>
      <c r="K8" s="312"/>
      <c r="L8" s="312"/>
      <c r="M8" s="312"/>
      <c r="N8" s="312"/>
      <c r="O8" s="312"/>
      <c r="P8" s="312"/>
      <c r="Q8" s="312"/>
      <c r="R8" s="312"/>
      <c r="S8" s="312"/>
      <c r="T8" s="312"/>
      <c r="U8" s="312"/>
      <c r="V8" s="312"/>
      <c r="W8" s="312"/>
      <c r="X8" s="312"/>
      <c r="Y8" s="312"/>
      <c r="Z8" s="312"/>
      <c r="AA8" s="312"/>
      <c r="AB8" s="312"/>
      <c r="AC8" s="312"/>
      <c r="AD8" s="312"/>
      <c r="AE8" s="312"/>
      <c r="AF8" s="312"/>
    </row>
    <row r="9" spans="1:43" ht="17.55" customHeight="1" x14ac:dyDescent="0.45">
      <c r="A9" s="30"/>
      <c r="B9" s="30"/>
      <c r="C9" s="30"/>
      <c r="D9" s="30"/>
      <c r="E9" s="30"/>
      <c r="F9" s="30"/>
      <c r="G9" s="30"/>
      <c r="H9" s="30"/>
      <c r="I9" s="30"/>
      <c r="J9" s="30"/>
      <c r="K9" s="30"/>
      <c r="L9" s="30"/>
      <c r="M9" s="30"/>
      <c r="N9" s="30"/>
      <c r="O9" s="30"/>
      <c r="P9" s="30"/>
      <c r="Q9" s="30"/>
      <c r="R9" s="30"/>
      <c r="S9" s="30"/>
      <c r="T9" s="30"/>
      <c r="U9" s="30"/>
      <c r="V9" s="30"/>
      <c r="W9" s="30"/>
      <c r="X9" s="30"/>
      <c r="Y9" s="30"/>
      <c r="Z9" s="30"/>
      <c r="AA9" s="30"/>
      <c r="AB9" s="30"/>
    </row>
    <row r="10" spans="1:43" ht="64.8" customHeight="1" x14ac:dyDescent="0.45">
      <c r="A10" s="229" t="s">
        <v>21</v>
      </c>
      <c r="B10" s="230"/>
      <c r="C10" s="230"/>
      <c r="D10" s="230"/>
      <c r="E10" s="313"/>
      <c r="F10" s="314" t="str">
        <f>IF(発注書1日目・2日目!F8=0,"",発注書1日目・2日目!F8)</f>
        <v/>
      </c>
      <c r="G10" s="314"/>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5"/>
    </row>
    <row r="11" spans="1:43" ht="40.049999999999997" customHeight="1" x14ac:dyDescent="0.45">
      <c r="A11" s="316" t="s">
        <v>22</v>
      </c>
      <c r="B11" s="316"/>
      <c r="C11" s="316"/>
      <c r="D11" s="316"/>
      <c r="E11" s="316"/>
      <c r="F11" s="317" t="str">
        <f>IF(発注書3日目・4日目!A22=0,"",発注書3日目・4日目!A22)</f>
        <v/>
      </c>
      <c r="G11" s="318"/>
      <c r="H11" s="318"/>
      <c r="I11" s="318"/>
      <c r="J11" s="318"/>
      <c r="K11" s="317" t="str">
        <f>IF(発注書3日目・4日目!A23=0,"",発注書3日目・4日目!A23)</f>
        <v/>
      </c>
      <c r="L11" s="318"/>
      <c r="M11" s="318"/>
      <c r="N11" s="318"/>
      <c r="O11" s="321"/>
      <c r="P11" s="317" t="str">
        <f>IF(発注書3日目・4日目!A24=0,"",発注書3日目・4日目!A24)</f>
        <v/>
      </c>
      <c r="Q11" s="318"/>
      <c r="R11" s="318"/>
      <c r="S11" s="318"/>
      <c r="T11" s="321"/>
      <c r="U11" s="317" t="str">
        <f>IF(発注書3日目・4日目!A25=0,"",発注書3日目・4日目!A25)</f>
        <v/>
      </c>
      <c r="V11" s="318"/>
      <c r="W11" s="318"/>
      <c r="X11" s="318"/>
      <c r="Y11" s="318"/>
      <c r="Z11" s="318"/>
      <c r="AA11" s="317" t="str">
        <f>IF(発注書3日目・4日目!A26=0,"",発注書3日目・4日目!A26)</f>
        <v/>
      </c>
      <c r="AB11" s="318"/>
      <c r="AC11" s="318"/>
      <c r="AD11" s="318"/>
      <c r="AE11" s="318"/>
      <c r="AF11" s="321"/>
      <c r="AG11" s="280" t="s">
        <v>65</v>
      </c>
      <c r="AH11" s="281"/>
      <c r="AI11" s="281"/>
      <c r="AJ11" s="281"/>
      <c r="AK11" s="281"/>
      <c r="AL11" s="281"/>
      <c r="AM11" s="281"/>
      <c r="AN11" s="281"/>
      <c r="AO11" s="281"/>
      <c r="AP11" s="281"/>
      <c r="AQ11" s="281"/>
    </row>
    <row r="12" spans="1:43" ht="40.049999999999997" customHeight="1" x14ac:dyDescent="0.45">
      <c r="A12" s="316"/>
      <c r="B12" s="316"/>
      <c r="C12" s="316"/>
      <c r="D12" s="316"/>
      <c r="E12" s="316"/>
      <c r="F12" s="319"/>
      <c r="G12" s="320"/>
      <c r="H12" s="320"/>
      <c r="I12" s="320"/>
      <c r="J12" s="320"/>
      <c r="K12" s="319"/>
      <c r="L12" s="320"/>
      <c r="M12" s="320"/>
      <c r="N12" s="320"/>
      <c r="O12" s="322"/>
      <c r="P12" s="319"/>
      <c r="Q12" s="320"/>
      <c r="R12" s="320"/>
      <c r="S12" s="320"/>
      <c r="T12" s="322"/>
      <c r="U12" s="319"/>
      <c r="V12" s="320"/>
      <c r="W12" s="320"/>
      <c r="X12" s="320"/>
      <c r="Y12" s="320"/>
      <c r="Z12" s="320"/>
      <c r="AA12" s="319"/>
      <c r="AB12" s="320"/>
      <c r="AC12" s="320"/>
      <c r="AD12" s="320"/>
      <c r="AE12" s="320"/>
      <c r="AF12" s="322"/>
      <c r="AG12" s="280"/>
      <c r="AH12" s="281"/>
      <c r="AI12" s="281"/>
      <c r="AJ12" s="281"/>
      <c r="AK12" s="281"/>
      <c r="AL12" s="281"/>
      <c r="AM12" s="281"/>
      <c r="AN12" s="281"/>
      <c r="AO12" s="281"/>
      <c r="AP12" s="281"/>
      <c r="AQ12" s="281"/>
    </row>
    <row r="13" spans="1:43" ht="40.049999999999997" customHeight="1" x14ac:dyDescent="0.45">
      <c r="A13" s="282" t="s">
        <v>23</v>
      </c>
      <c r="B13" s="282"/>
      <c r="C13" s="282"/>
      <c r="D13" s="282"/>
      <c r="E13" s="282"/>
      <c r="F13" s="295" t="s">
        <v>24</v>
      </c>
      <c r="G13" s="296"/>
      <c r="H13" s="296"/>
      <c r="I13" s="296"/>
      <c r="J13" s="296"/>
      <c r="K13" s="296"/>
      <c r="L13" s="296"/>
      <c r="M13" s="296"/>
      <c r="N13" s="296"/>
      <c r="O13" s="296"/>
      <c r="P13" s="296"/>
      <c r="Q13" s="296"/>
      <c r="R13" s="296"/>
      <c r="S13" s="296"/>
      <c r="T13" s="296"/>
      <c r="U13" s="296"/>
      <c r="V13" s="296"/>
      <c r="W13" s="296"/>
      <c r="X13" s="296"/>
      <c r="Y13" s="296"/>
      <c r="Z13" s="296"/>
      <c r="AA13" s="296"/>
      <c r="AB13" s="296"/>
      <c r="AC13" s="296"/>
      <c r="AD13" s="296"/>
      <c r="AE13" s="296"/>
      <c r="AF13" s="297"/>
      <c r="AG13" s="280" t="s">
        <v>177</v>
      </c>
      <c r="AH13" s="281"/>
      <c r="AI13" s="281"/>
      <c r="AJ13" s="281"/>
      <c r="AK13" s="281"/>
      <c r="AL13" s="281"/>
      <c r="AM13" s="281"/>
      <c r="AN13" s="281"/>
      <c r="AO13" s="281"/>
      <c r="AP13" s="281"/>
      <c r="AQ13" s="281"/>
    </row>
    <row r="14" spans="1:43" ht="40.049999999999997" customHeight="1" x14ac:dyDescent="0.45">
      <c r="A14" s="282"/>
      <c r="B14" s="282"/>
      <c r="C14" s="282"/>
      <c r="D14" s="282"/>
      <c r="E14" s="282"/>
      <c r="F14" s="298"/>
      <c r="G14" s="299"/>
      <c r="H14" s="299"/>
      <c r="I14" s="299"/>
      <c r="J14" s="299"/>
      <c r="K14" s="299"/>
      <c r="L14" s="299"/>
      <c r="M14" s="299"/>
      <c r="N14" s="299"/>
      <c r="O14" s="299"/>
      <c r="P14" s="299"/>
      <c r="Q14" s="299"/>
      <c r="R14" s="299"/>
      <c r="S14" s="300"/>
      <c r="T14" s="300"/>
      <c r="U14" s="300"/>
      <c r="V14" s="300"/>
      <c r="W14" s="300"/>
      <c r="X14" s="300"/>
      <c r="Y14" s="300"/>
      <c r="Z14" s="300"/>
      <c r="AA14" s="300"/>
      <c r="AB14" s="300"/>
      <c r="AC14" s="300"/>
      <c r="AD14" s="300"/>
      <c r="AE14" s="300"/>
      <c r="AF14" s="301"/>
      <c r="AG14" s="280"/>
      <c r="AH14" s="281"/>
      <c r="AI14" s="281"/>
      <c r="AJ14" s="281"/>
      <c r="AK14" s="281"/>
      <c r="AL14" s="281"/>
      <c r="AM14" s="281"/>
      <c r="AN14" s="281"/>
      <c r="AO14" s="281"/>
      <c r="AP14" s="281"/>
      <c r="AQ14" s="281"/>
    </row>
    <row r="15" spans="1:43" ht="39.6" customHeight="1" x14ac:dyDescent="0.45">
      <c r="A15" s="282" t="s">
        <v>25</v>
      </c>
      <c r="B15" s="282"/>
      <c r="C15" s="282"/>
      <c r="D15" s="282"/>
      <c r="E15" s="283"/>
      <c r="F15" s="286" t="str">
        <f>IF(発注書1日目・2日目!F9=0,"",発注書1日目・2日目!F9)</f>
        <v/>
      </c>
      <c r="G15" s="287"/>
      <c r="H15" s="287"/>
      <c r="I15" s="287"/>
      <c r="J15" s="290" t="s">
        <v>26</v>
      </c>
      <c r="K15" s="287">
        <f>発注書3日目・4日目!$C$20</f>
        <v>0</v>
      </c>
      <c r="L15" s="287"/>
      <c r="M15" s="287"/>
      <c r="N15" s="290" t="s">
        <v>27</v>
      </c>
      <c r="O15" s="287">
        <f>発注書3日目・4日目!$E$20</f>
        <v>0</v>
      </c>
      <c r="P15" s="287"/>
      <c r="Q15" s="287"/>
      <c r="R15" s="308" t="s">
        <v>28</v>
      </c>
      <c r="S15" s="283" t="s">
        <v>10</v>
      </c>
      <c r="T15" s="284"/>
      <c r="U15" s="285"/>
      <c r="V15" s="310">
        <f>発注書3日目・4日目!$U$22</f>
        <v>0</v>
      </c>
      <c r="W15" s="303"/>
      <c r="X15" s="2" t="s">
        <v>29</v>
      </c>
      <c r="Y15" s="348">
        <f>発注書3日目・4日目!$V$22</f>
        <v>0</v>
      </c>
      <c r="Z15" s="303"/>
      <c r="AA15" s="2" t="s">
        <v>30</v>
      </c>
      <c r="AB15" s="302" t="s">
        <v>56</v>
      </c>
      <c r="AC15" s="303"/>
      <c r="AD15" s="303"/>
      <c r="AE15" s="303"/>
      <c r="AF15" s="304"/>
    </row>
    <row r="16" spans="1:43" ht="40.049999999999997" customHeight="1" x14ac:dyDescent="0.45">
      <c r="A16" s="282"/>
      <c r="B16" s="282"/>
      <c r="C16" s="282"/>
      <c r="D16" s="282"/>
      <c r="E16" s="283"/>
      <c r="F16" s="351"/>
      <c r="G16" s="352"/>
      <c r="H16" s="352"/>
      <c r="I16" s="352"/>
      <c r="J16" s="353"/>
      <c r="K16" s="352"/>
      <c r="L16" s="352"/>
      <c r="M16" s="289"/>
      <c r="N16" s="291"/>
      <c r="O16" s="289"/>
      <c r="P16" s="289"/>
      <c r="Q16" s="289"/>
      <c r="R16" s="309"/>
      <c r="S16" s="292" t="s">
        <v>11</v>
      </c>
      <c r="T16" s="293"/>
      <c r="U16" s="294"/>
      <c r="V16" s="310">
        <f>発注書3日目・4日目!$Z$22</f>
        <v>0</v>
      </c>
      <c r="W16" s="303"/>
      <c r="X16" s="2" t="s">
        <v>29</v>
      </c>
      <c r="Y16" s="348">
        <f>発注書3日目・4日目!$AA$22</f>
        <v>0</v>
      </c>
      <c r="Z16" s="303"/>
      <c r="AA16" s="2" t="s">
        <v>30</v>
      </c>
      <c r="AB16" s="305"/>
      <c r="AC16" s="306"/>
      <c r="AD16" s="306"/>
      <c r="AE16" s="306"/>
      <c r="AF16" s="307"/>
    </row>
    <row r="17" spans="1:44" ht="40.200000000000003" customHeight="1" x14ac:dyDescent="0.45">
      <c r="A17" s="334" t="s">
        <v>57</v>
      </c>
      <c r="B17" s="334"/>
      <c r="C17" s="334"/>
      <c r="D17" s="334"/>
      <c r="E17" s="349"/>
      <c r="F17" s="81"/>
      <c r="G17" s="11"/>
      <c r="H17" s="11"/>
      <c r="I17" s="11"/>
      <c r="J17" s="11"/>
      <c r="K17" s="11"/>
      <c r="L17" s="82"/>
      <c r="M17" s="310" t="s">
        <v>184</v>
      </c>
      <c r="N17" s="303"/>
      <c r="O17" s="303"/>
      <c r="P17" s="303"/>
      <c r="Q17" s="303"/>
      <c r="R17" s="304"/>
      <c r="S17" s="283" t="s">
        <v>10</v>
      </c>
      <c r="T17" s="284"/>
      <c r="U17" s="285"/>
      <c r="V17" s="336"/>
      <c r="W17" s="337"/>
      <c r="X17" s="2" t="s">
        <v>29</v>
      </c>
      <c r="Y17" s="338"/>
      <c r="Z17" s="338"/>
      <c r="AA17" s="2" t="s">
        <v>30</v>
      </c>
      <c r="AB17" s="302" t="s">
        <v>56</v>
      </c>
      <c r="AC17" s="339"/>
      <c r="AD17" s="339"/>
      <c r="AE17" s="339"/>
      <c r="AF17" s="340"/>
      <c r="AG17" s="280" t="s">
        <v>64</v>
      </c>
      <c r="AH17" s="332"/>
      <c r="AI17" s="332"/>
      <c r="AJ17" s="332"/>
      <c r="AK17" s="332"/>
      <c r="AL17" s="332"/>
      <c r="AM17" s="332"/>
      <c r="AN17" s="332"/>
      <c r="AO17" s="332"/>
      <c r="AP17" s="332"/>
      <c r="AQ17" s="332"/>
      <c r="AR17" s="332"/>
    </row>
    <row r="18" spans="1:44" ht="39" customHeight="1" x14ac:dyDescent="0.45">
      <c r="A18" s="335"/>
      <c r="B18" s="335"/>
      <c r="C18" s="335"/>
      <c r="D18" s="335"/>
      <c r="E18" s="350"/>
      <c r="F18" s="83"/>
      <c r="G18" s="84"/>
      <c r="H18" s="84"/>
      <c r="I18" s="84"/>
      <c r="J18" s="84"/>
      <c r="K18" s="84"/>
      <c r="L18" s="85"/>
      <c r="M18" s="311"/>
      <c r="N18" s="306"/>
      <c r="O18" s="306"/>
      <c r="P18" s="306"/>
      <c r="Q18" s="306"/>
      <c r="R18" s="307"/>
      <c r="S18" s="292" t="s">
        <v>11</v>
      </c>
      <c r="T18" s="293"/>
      <c r="U18" s="294"/>
      <c r="V18" s="336"/>
      <c r="W18" s="337"/>
      <c r="X18" s="7" t="s">
        <v>29</v>
      </c>
      <c r="Y18" s="338"/>
      <c r="Z18" s="337"/>
      <c r="AA18" s="8" t="s">
        <v>30</v>
      </c>
      <c r="AB18" s="341"/>
      <c r="AC18" s="342"/>
      <c r="AD18" s="342"/>
      <c r="AE18" s="342"/>
      <c r="AF18" s="343"/>
      <c r="AG18" s="333"/>
      <c r="AH18" s="332"/>
      <c r="AI18" s="332"/>
      <c r="AJ18" s="332"/>
      <c r="AK18" s="332"/>
      <c r="AL18" s="332"/>
      <c r="AM18" s="332"/>
      <c r="AN18" s="332"/>
      <c r="AO18" s="332"/>
      <c r="AP18" s="332"/>
      <c r="AQ18" s="332"/>
      <c r="AR18" s="332"/>
    </row>
    <row r="19" spans="1:44" ht="24.6" customHeight="1" x14ac:dyDescent="0.45">
      <c r="A19" s="3" t="s">
        <v>33</v>
      </c>
      <c r="E19" s="4"/>
      <c r="F19" s="4"/>
      <c r="G19" s="4"/>
      <c r="H19" s="4"/>
      <c r="I19" s="4"/>
      <c r="J19" s="4"/>
      <c r="K19" s="4"/>
      <c r="L19" s="4"/>
      <c r="M19" s="4"/>
      <c r="N19" s="4"/>
      <c r="O19" s="4"/>
      <c r="P19" s="4"/>
      <c r="Q19" s="4"/>
      <c r="R19" s="32"/>
      <c r="S19" s="334" t="s">
        <v>31</v>
      </c>
      <c r="T19" s="334"/>
      <c r="U19" s="334"/>
      <c r="V19" s="345" t="s">
        <v>32</v>
      </c>
      <c r="W19" s="345"/>
      <c r="X19" s="345"/>
      <c r="Y19" s="345"/>
      <c r="Z19" s="345"/>
      <c r="AA19" s="345"/>
      <c r="AB19" s="345"/>
      <c r="AC19" s="345"/>
      <c r="AD19" s="345"/>
      <c r="AE19" s="345"/>
      <c r="AF19" s="345"/>
    </row>
    <row r="20" spans="1:44" ht="24.6" customHeight="1" x14ac:dyDescent="0.45">
      <c r="A20" s="3" t="s">
        <v>34</v>
      </c>
      <c r="D20" s="4"/>
      <c r="E20" s="4"/>
      <c r="F20" s="4"/>
      <c r="G20" s="4"/>
      <c r="H20" s="4"/>
      <c r="I20" s="4"/>
      <c r="J20" s="4"/>
      <c r="K20" s="4"/>
      <c r="L20" s="4"/>
      <c r="M20" s="4"/>
      <c r="N20" s="4"/>
      <c r="O20" s="4"/>
      <c r="P20" s="4"/>
      <c r="Q20" s="4"/>
      <c r="R20" s="32"/>
      <c r="S20" s="344"/>
      <c r="T20" s="344"/>
      <c r="U20" s="344"/>
      <c r="V20" s="346"/>
      <c r="W20" s="346"/>
      <c r="X20" s="346"/>
      <c r="Y20" s="346"/>
      <c r="Z20" s="346"/>
      <c r="AA20" s="346"/>
      <c r="AB20" s="346"/>
      <c r="AC20" s="346"/>
      <c r="AD20" s="346"/>
      <c r="AE20" s="346"/>
      <c r="AF20" s="346"/>
    </row>
    <row r="21" spans="1:44" ht="24.6" customHeight="1" x14ac:dyDescent="0.45">
      <c r="A21" s="5" t="s">
        <v>35</v>
      </c>
      <c r="B21" s="16"/>
      <c r="C21" s="16"/>
      <c r="D21" s="16"/>
      <c r="E21" s="16"/>
      <c r="F21" s="16"/>
      <c r="G21" s="16"/>
      <c r="H21" s="16"/>
      <c r="I21" s="16"/>
      <c r="J21" s="16"/>
      <c r="K21" s="16"/>
      <c r="L21" s="16"/>
      <c r="M21" s="16"/>
      <c r="N21" s="16"/>
      <c r="O21" s="16"/>
      <c r="P21" s="16"/>
      <c r="Q21" s="16"/>
      <c r="R21" s="32"/>
      <c r="S21" s="335"/>
      <c r="T21" s="335"/>
      <c r="U21" s="335"/>
      <c r="V21" s="347"/>
      <c r="W21" s="347"/>
      <c r="X21" s="347"/>
      <c r="Y21" s="347"/>
      <c r="Z21" s="347"/>
      <c r="AA21" s="347"/>
      <c r="AB21" s="347"/>
      <c r="AC21" s="347"/>
      <c r="AD21" s="347"/>
      <c r="AE21" s="347"/>
      <c r="AF21" s="347"/>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75" t="s">
        <v>41</v>
      </c>
      <c r="B27" s="276"/>
      <c r="C27" s="276"/>
      <c r="D27" s="277"/>
      <c r="E27" s="275" t="s">
        <v>42</v>
      </c>
      <c r="F27" s="276"/>
      <c r="G27" s="276"/>
      <c r="H27" s="277"/>
      <c r="K27" s="1" t="s">
        <v>43</v>
      </c>
    </row>
    <row r="28" spans="1:44" x14ac:dyDescent="0.45">
      <c r="A28" s="323"/>
      <c r="B28" s="324"/>
      <c r="C28" s="324"/>
      <c r="D28" s="325"/>
      <c r="E28" s="323"/>
      <c r="F28" s="324"/>
      <c r="G28" s="324"/>
      <c r="H28" s="325"/>
      <c r="K28" s="1" t="s">
        <v>44</v>
      </c>
    </row>
    <row r="29" spans="1:44" x14ac:dyDescent="0.45">
      <c r="A29" s="326"/>
      <c r="B29" s="327"/>
      <c r="C29" s="327"/>
      <c r="D29" s="328"/>
      <c r="E29" s="326"/>
      <c r="F29" s="327"/>
      <c r="G29" s="327"/>
      <c r="H29" s="328"/>
      <c r="K29" s="1" t="s">
        <v>45</v>
      </c>
      <c r="Z29" s="6"/>
      <c r="AA29" s="6"/>
      <c r="AB29" s="6"/>
      <c r="AC29" s="6"/>
      <c r="AD29" s="6"/>
      <c r="AE29" s="6"/>
      <c r="AF29" s="6"/>
    </row>
    <row r="30" spans="1:44" x14ac:dyDescent="0.45">
      <c r="A30" s="326"/>
      <c r="B30" s="327"/>
      <c r="C30" s="327"/>
      <c r="D30" s="328"/>
      <c r="E30" s="326"/>
      <c r="F30" s="327"/>
      <c r="G30" s="327"/>
      <c r="H30" s="328"/>
      <c r="K30" s="1" t="s">
        <v>46</v>
      </c>
    </row>
    <row r="31" spans="1:44" ht="26.4" customHeight="1" x14ac:dyDescent="0.45">
      <c r="A31" s="326"/>
      <c r="B31" s="327"/>
      <c r="C31" s="327"/>
      <c r="D31" s="328"/>
      <c r="E31" s="326"/>
      <c r="F31" s="327"/>
      <c r="G31" s="327"/>
      <c r="H31" s="328"/>
      <c r="K31" s="1" t="s">
        <v>47</v>
      </c>
      <c r="W31" s="242" t="s">
        <v>50</v>
      </c>
      <c r="X31" s="242"/>
      <c r="Y31" s="242"/>
      <c r="Z31" s="242"/>
      <c r="AA31" s="242"/>
      <c r="AB31" s="242"/>
      <c r="AC31" s="242"/>
      <c r="AD31" s="242"/>
      <c r="AE31" s="242"/>
      <c r="AF31" s="242"/>
    </row>
    <row r="32" spans="1:44" ht="26.4" customHeight="1" x14ac:dyDescent="0.45">
      <c r="A32" s="329"/>
      <c r="B32" s="330"/>
      <c r="C32" s="330"/>
      <c r="D32" s="331"/>
      <c r="E32" s="329"/>
      <c r="F32" s="330"/>
      <c r="G32" s="330"/>
      <c r="H32" s="331"/>
      <c r="J32" s="1" t="s">
        <v>48</v>
      </c>
      <c r="W32" s="242"/>
      <c r="X32" s="242"/>
      <c r="Y32" s="242"/>
      <c r="Z32" s="242"/>
      <c r="AA32" s="242"/>
      <c r="AB32" s="242"/>
      <c r="AC32" s="242"/>
      <c r="AD32" s="242"/>
      <c r="AE32" s="242"/>
      <c r="AF32" s="242"/>
    </row>
    <row r="33" spans="1:32" ht="17.399999999999999" customHeight="1" x14ac:dyDescent="0.45">
      <c r="A33" s="31"/>
      <c r="B33" s="31"/>
      <c r="C33" s="31"/>
      <c r="D33" s="31"/>
      <c r="E33" s="11"/>
      <c r="F33" s="11"/>
      <c r="G33" s="11"/>
      <c r="H33" s="11"/>
      <c r="K33" s="6"/>
      <c r="L33" s="6"/>
      <c r="M33" s="6"/>
      <c r="N33" s="6"/>
      <c r="O33" s="6"/>
      <c r="P33" s="6"/>
      <c r="Q33" s="6"/>
      <c r="W33" s="242"/>
      <c r="X33" s="242"/>
      <c r="Y33" s="242"/>
      <c r="Z33" s="242"/>
      <c r="AA33" s="242"/>
      <c r="AB33" s="242"/>
      <c r="AC33" s="242"/>
      <c r="AD33" s="242"/>
      <c r="AE33" s="242"/>
      <c r="AF33" s="242"/>
    </row>
    <row r="34" spans="1:32" ht="17.399999999999999" customHeight="1" x14ac:dyDescent="0.45"/>
    <row r="35" spans="1:32" ht="17.399999999999999" customHeight="1" x14ac:dyDescent="0.45"/>
  </sheetData>
  <mergeCells count="44">
    <mergeCell ref="J15:J16"/>
    <mergeCell ref="K15:M16"/>
    <mergeCell ref="N15:N16"/>
    <mergeCell ref="AG13:AQ14"/>
    <mergeCell ref="A7:AF8"/>
    <mergeCell ref="A10:E10"/>
    <mergeCell ref="F10:AF10"/>
    <mergeCell ref="A11:E12"/>
    <mergeCell ref="F11:J12"/>
    <mergeCell ref="K11:O12"/>
    <mergeCell ref="P11:T12"/>
    <mergeCell ref="U11:Z12"/>
    <mergeCell ref="AA11:AF12"/>
    <mergeCell ref="AG11:AQ12"/>
    <mergeCell ref="A13:E14"/>
    <mergeCell ref="F13:AF14"/>
    <mergeCell ref="AB15:AF16"/>
    <mergeCell ref="S16:U16"/>
    <mergeCell ref="V16:W16"/>
    <mergeCell ref="Y16:Z16"/>
    <mergeCell ref="A17:E18"/>
    <mergeCell ref="S17:U17"/>
    <mergeCell ref="V17:W17"/>
    <mergeCell ref="Y17:Z17"/>
    <mergeCell ref="M17:R18"/>
    <mergeCell ref="O15:Q16"/>
    <mergeCell ref="R15:R16"/>
    <mergeCell ref="S15:U15"/>
    <mergeCell ref="V15:W15"/>
    <mergeCell ref="Y15:Z15"/>
    <mergeCell ref="A15:E16"/>
    <mergeCell ref="F15:I16"/>
    <mergeCell ref="AG17:AR18"/>
    <mergeCell ref="S18:U18"/>
    <mergeCell ref="V18:W18"/>
    <mergeCell ref="Y18:Z18"/>
    <mergeCell ref="S19:U21"/>
    <mergeCell ref="V19:AF21"/>
    <mergeCell ref="AB17:AF18"/>
    <mergeCell ref="A27:D27"/>
    <mergeCell ref="E27:H27"/>
    <mergeCell ref="A28:D32"/>
    <mergeCell ref="E28:H32"/>
    <mergeCell ref="W31:AF33"/>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9</xdr:col>
                    <xdr:colOff>91440</xdr:colOff>
                    <xdr:row>28</xdr:row>
                    <xdr:rowOff>228600</xdr:rowOff>
                  </from>
                  <to>
                    <xdr:col>9</xdr:col>
                    <xdr:colOff>327660</xdr:colOff>
                    <xdr:row>30</xdr:row>
                    <xdr:rowOff>22860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9</xdr:col>
                    <xdr:colOff>91440</xdr:colOff>
                    <xdr:row>28</xdr:row>
                    <xdr:rowOff>0</xdr:rowOff>
                  </from>
                  <to>
                    <xdr:col>9</xdr:col>
                    <xdr:colOff>327660</xdr:colOff>
                    <xdr:row>29</xdr:row>
                    <xdr:rowOff>22860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9</xdr:col>
                    <xdr:colOff>91440</xdr:colOff>
                    <xdr:row>29</xdr:row>
                    <xdr:rowOff>0</xdr:rowOff>
                  </from>
                  <to>
                    <xdr:col>9</xdr:col>
                    <xdr:colOff>327660</xdr:colOff>
                    <xdr:row>30</xdr:row>
                    <xdr:rowOff>22860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9</xdr:col>
                    <xdr:colOff>91440</xdr:colOff>
                    <xdr:row>26</xdr:row>
                    <xdr:rowOff>0</xdr:rowOff>
                  </from>
                  <to>
                    <xdr:col>9</xdr:col>
                    <xdr:colOff>327660</xdr:colOff>
                    <xdr:row>27</xdr:row>
                    <xdr:rowOff>22860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9</xdr:col>
                    <xdr:colOff>91440</xdr:colOff>
                    <xdr:row>32</xdr:row>
                    <xdr:rowOff>0</xdr:rowOff>
                  </from>
                  <to>
                    <xdr:col>9</xdr:col>
                    <xdr:colOff>327660</xdr:colOff>
                    <xdr:row>33</xdr:row>
                    <xdr:rowOff>22860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9</xdr:col>
                    <xdr:colOff>91440</xdr:colOff>
                    <xdr:row>29</xdr:row>
                    <xdr:rowOff>228600</xdr:rowOff>
                  </from>
                  <to>
                    <xdr:col>9</xdr:col>
                    <xdr:colOff>327660</xdr:colOff>
                    <xdr:row>30</xdr:row>
                    <xdr:rowOff>251460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9</xdr:col>
                    <xdr:colOff>91440</xdr:colOff>
                    <xdr:row>29</xdr:row>
                    <xdr:rowOff>0</xdr:rowOff>
                  </from>
                  <to>
                    <xdr:col>9</xdr:col>
                    <xdr:colOff>327660</xdr:colOff>
                    <xdr:row>30</xdr:row>
                    <xdr:rowOff>22860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9</xdr:col>
                    <xdr:colOff>91440</xdr:colOff>
                    <xdr:row>30</xdr:row>
                    <xdr:rowOff>0</xdr:rowOff>
                  </from>
                  <to>
                    <xdr:col>9</xdr:col>
                    <xdr:colOff>327660</xdr:colOff>
                    <xdr:row>30</xdr:row>
                    <xdr:rowOff>251460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5D9C1-4BAF-4BE9-BCC3-FA40C7811A16}">
  <dimension ref="C5:L50"/>
  <sheetViews>
    <sheetView workbookViewId="0">
      <selection activeCell="I16" sqref="I16"/>
    </sheetView>
  </sheetViews>
  <sheetFormatPr defaultRowHeight="18" x14ac:dyDescent="0.45"/>
  <cols>
    <col min="8" max="8" width="31.69921875" bestFit="1" customWidth="1"/>
    <col min="12" max="12" width="13.59765625" bestFit="1" customWidth="1"/>
  </cols>
  <sheetData>
    <row r="5" spans="3:12" x14ac:dyDescent="0.45">
      <c r="C5">
        <v>6</v>
      </c>
      <c r="E5" s="88" t="s">
        <v>51</v>
      </c>
      <c r="G5" t="s">
        <v>185</v>
      </c>
      <c r="H5" t="s">
        <v>192</v>
      </c>
      <c r="I5">
        <v>1296</v>
      </c>
      <c r="L5" t="s">
        <v>133</v>
      </c>
    </row>
    <row r="6" spans="3:12" x14ac:dyDescent="0.45">
      <c r="C6">
        <v>7</v>
      </c>
      <c r="E6">
        <v>10</v>
      </c>
      <c r="G6" t="s">
        <v>186</v>
      </c>
      <c r="H6" t="s">
        <v>193</v>
      </c>
      <c r="I6">
        <v>1620</v>
      </c>
      <c r="L6" t="s">
        <v>134</v>
      </c>
    </row>
    <row r="7" spans="3:12" x14ac:dyDescent="0.45">
      <c r="C7">
        <v>8</v>
      </c>
      <c r="E7">
        <v>20</v>
      </c>
      <c r="G7" t="s">
        <v>187</v>
      </c>
      <c r="H7" t="s">
        <v>194</v>
      </c>
      <c r="I7">
        <v>1620</v>
      </c>
      <c r="L7" t="s">
        <v>135</v>
      </c>
    </row>
    <row r="8" spans="3:12" x14ac:dyDescent="0.45">
      <c r="C8">
        <v>9</v>
      </c>
      <c r="D8" s="14"/>
      <c r="E8">
        <v>30</v>
      </c>
      <c r="G8" t="s">
        <v>188</v>
      </c>
      <c r="H8" t="s">
        <v>195</v>
      </c>
      <c r="I8">
        <v>2160</v>
      </c>
      <c r="L8" t="s">
        <v>136</v>
      </c>
    </row>
    <row r="9" spans="3:12" x14ac:dyDescent="0.45">
      <c r="C9">
        <v>10</v>
      </c>
      <c r="E9">
        <v>40</v>
      </c>
      <c r="G9" t="s">
        <v>189</v>
      </c>
      <c r="H9" t="s">
        <v>196</v>
      </c>
      <c r="I9">
        <v>2160</v>
      </c>
      <c r="L9" t="s">
        <v>137</v>
      </c>
    </row>
    <row r="10" spans="3:12" x14ac:dyDescent="0.45">
      <c r="C10">
        <v>11</v>
      </c>
      <c r="D10" s="14"/>
      <c r="E10">
        <v>50</v>
      </c>
      <c r="G10" t="s">
        <v>190</v>
      </c>
      <c r="H10" t="s">
        <v>198</v>
      </c>
      <c r="I10">
        <v>2160</v>
      </c>
      <c r="L10" t="s">
        <v>138</v>
      </c>
    </row>
    <row r="11" spans="3:12" x14ac:dyDescent="0.45">
      <c r="C11">
        <v>12</v>
      </c>
      <c r="G11" t="s">
        <v>191</v>
      </c>
      <c r="H11" t="s">
        <v>197</v>
      </c>
      <c r="I11">
        <v>1620</v>
      </c>
      <c r="L11" t="s">
        <v>139</v>
      </c>
    </row>
    <row r="12" spans="3:12" x14ac:dyDescent="0.45">
      <c r="C12">
        <v>13</v>
      </c>
      <c r="D12" s="14"/>
      <c r="G12" t="s">
        <v>200</v>
      </c>
      <c r="H12" t="s">
        <v>204</v>
      </c>
      <c r="I12">
        <v>2700</v>
      </c>
      <c r="L12" t="s">
        <v>140</v>
      </c>
    </row>
    <row r="13" spans="3:12" x14ac:dyDescent="0.45">
      <c r="C13">
        <v>14</v>
      </c>
      <c r="G13" t="s">
        <v>201</v>
      </c>
      <c r="H13" t="s">
        <v>205</v>
      </c>
      <c r="I13">
        <v>1620</v>
      </c>
      <c r="L13" t="s">
        <v>141</v>
      </c>
    </row>
    <row r="14" spans="3:12" x14ac:dyDescent="0.45">
      <c r="C14">
        <v>15</v>
      </c>
      <c r="D14" s="14"/>
      <c r="G14" t="s">
        <v>202</v>
      </c>
      <c r="H14" t="s">
        <v>206</v>
      </c>
      <c r="I14">
        <v>2160</v>
      </c>
      <c r="L14" t="s">
        <v>142</v>
      </c>
    </row>
    <row r="15" spans="3:12" x14ac:dyDescent="0.45">
      <c r="C15">
        <v>16</v>
      </c>
      <c r="G15" t="s">
        <v>203</v>
      </c>
      <c r="H15" t="s">
        <v>207</v>
      </c>
      <c r="I15">
        <v>1080</v>
      </c>
      <c r="L15" t="s">
        <v>143</v>
      </c>
    </row>
    <row r="16" spans="3:12" x14ac:dyDescent="0.45">
      <c r="C16">
        <v>17</v>
      </c>
      <c r="D16" s="14"/>
      <c r="L16" t="s">
        <v>144</v>
      </c>
    </row>
    <row r="17" spans="3:12" x14ac:dyDescent="0.45">
      <c r="C17">
        <v>18</v>
      </c>
      <c r="L17" t="s">
        <v>145</v>
      </c>
    </row>
    <row r="18" spans="3:12" x14ac:dyDescent="0.45">
      <c r="C18">
        <v>19</v>
      </c>
      <c r="L18" t="s">
        <v>146</v>
      </c>
    </row>
    <row r="19" spans="3:12" x14ac:dyDescent="0.45">
      <c r="C19">
        <v>20</v>
      </c>
      <c r="L19" t="s">
        <v>147</v>
      </c>
    </row>
    <row r="20" spans="3:12" x14ac:dyDescent="0.45">
      <c r="C20">
        <v>21</v>
      </c>
      <c r="L20" t="s">
        <v>148</v>
      </c>
    </row>
    <row r="21" spans="3:12" x14ac:dyDescent="0.45">
      <c r="C21">
        <v>22</v>
      </c>
      <c r="L21" t="s">
        <v>149</v>
      </c>
    </row>
    <row r="22" spans="3:12" x14ac:dyDescent="0.45">
      <c r="C22" s="15"/>
      <c r="L22" t="s">
        <v>150</v>
      </c>
    </row>
    <row r="23" spans="3:12" x14ac:dyDescent="0.45">
      <c r="C23" s="15"/>
      <c r="L23" t="s">
        <v>170</v>
      </c>
    </row>
    <row r="24" spans="3:12" x14ac:dyDescent="0.45">
      <c r="C24" s="15"/>
      <c r="L24" t="s">
        <v>171</v>
      </c>
    </row>
    <row r="25" spans="3:12" x14ac:dyDescent="0.45">
      <c r="C25" s="15"/>
      <c r="L25" t="s">
        <v>172</v>
      </c>
    </row>
    <row r="26" spans="3:12" x14ac:dyDescent="0.45">
      <c r="C26" s="15"/>
      <c r="D26" s="14"/>
      <c r="L26" t="s">
        <v>178</v>
      </c>
    </row>
    <row r="27" spans="3:12" x14ac:dyDescent="0.45">
      <c r="C27" s="15"/>
      <c r="L27" t="s">
        <v>179</v>
      </c>
    </row>
    <row r="28" spans="3:12" x14ac:dyDescent="0.45">
      <c r="C28" s="14"/>
      <c r="L28" t="s">
        <v>180</v>
      </c>
    </row>
    <row r="29" spans="3:12" x14ac:dyDescent="0.45">
      <c r="C29" s="14"/>
      <c r="L29" t="s">
        <v>181</v>
      </c>
    </row>
    <row r="30" spans="3:12" x14ac:dyDescent="0.45">
      <c r="C30" s="14"/>
      <c r="L30" t="s">
        <v>157</v>
      </c>
    </row>
    <row r="31" spans="3:12" x14ac:dyDescent="0.45">
      <c r="C31" s="14"/>
      <c r="L31" t="s">
        <v>151</v>
      </c>
    </row>
    <row r="32" spans="3:12" x14ac:dyDescent="0.45">
      <c r="C32" s="14"/>
      <c r="L32" t="s">
        <v>152</v>
      </c>
    </row>
    <row r="33" spans="3:12" x14ac:dyDescent="0.45">
      <c r="C33" s="14"/>
      <c r="L33" t="s">
        <v>153</v>
      </c>
    </row>
    <row r="34" spans="3:12" x14ac:dyDescent="0.45">
      <c r="C34" s="14"/>
      <c r="L34" t="s">
        <v>154</v>
      </c>
    </row>
    <row r="35" spans="3:12" x14ac:dyDescent="0.45">
      <c r="C35" s="14"/>
      <c r="L35" t="s">
        <v>155</v>
      </c>
    </row>
    <row r="36" spans="3:12" x14ac:dyDescent="0.45">
      <c r="C36" s="14"/>
      <c r="L36" t="s">
        <v>156</v>
      </c>
    </row>
    <row r="37" spans="3:12" x14ac:dyDescent="0.45">
      <c r="C37" s="14"/>
      <c r="L37" t="s">
        <v>182</v>
      </c>
    </row>
    <row r="38" spans="3:12" x14ac:dyDescent="0.45">
      <c r="L38" t="s">
        <v>183</v>
      </c>
    </row>
    <row r="39" spans="3:12" x14ac:dyDescent="0.45">
      <c r="L39" t="s">
        <v>158</v>
      </c>
    </row>
    <row r="40" spans="3:12" x14ac:dyDescent="0.45">
      <c r="L40" t="s">
        <v>159</v>
      </c>
    </row>
    <row r="41" spans="3:12" x14ac:dyDescent="0.45">
      <c r="L41" t="s">
        <v>160</v>
      </c>
    </row>
    <row r="42" spans="3:12" x14ac:dyDescent="0.45">
      <c r="L42" t="s">
        <v>161</v>
      </c>
    </row>
    <row r="43" spans="3:12" x14ac:dyDescent="0.45">
      <c r="L43" t="s">
        <v>162</v>
      </c>
    </row>
    <row r="44" spans="3:12" x14ac:dyDescent="0.45">
      <c r="L44" t="s">
        <v>163</v>
      </c>
    </row>
    <row r="45" spans="3:12" x14ac:dyDescent="0.45">
      <c r="L45" t="s">
        <v>164</v>
      </c>
    </row>
    <row r="46" spans="3:12" x14ac:dyDescent="0.45">
      <c r="L46" t="s">
        <v>165</v>
      </c>
    </row>
    <row r="47" spans="3:12" x14ac:dyDescent="0.45">
      <c r="L47" t="s">
        <v>166</v>
      </c>
    </row>
    <row r="48" spans="3:12" x14ac:dyDescent="0.45">
      <c r="L48" t="s">
        <v>167</v>
      </c>
    </row>
    <row r="49" spans="12:12" x14ac:dyDescent="0.45">
      <c r="L49" t="s">
        <v>168</v>
      </c>
    </row>
    <row r="50" spans="12:12" x14ac:dyDescent="0.45">
      <c r="L50" t="s">
        <v>169</v>
      </c>
    </row>
  </sheetData>
  <sheetProtection algorithmName="SHA-512" hashValue="+dTDJYYxn75XCuH0laIw7obBNnBw6ZHoUtKpeT3T9KXvfluW12MStTYFekaDNnOV5iQ2HiwJ6CwLrA6nA0f6lg==" saltValue="MPwvZZrHNm0fw2zDPTzLsA=="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発注書1日目・2日目</vt:lpstr>
      <vt:lpstr>発注書3日目・4日目</vt:lpstr>
      <vt:lpstr>搬入出申請書</vt:lpstr>
      <vt:lpstr>搬出入許可証</vt:lpstr>
      <vt:lpstr>搬出入許可証  2日目</vt:lpstr>
      <vt:lpstr>搬出入許可証  3日目</vt:lpstr>
      <vt:lpstr>搬出入許可証  4日目</vt:lpstr>
      <vt:lpstr>作業用</vt:lpstr>
      <vt:lpstr>発注書1日目・2日目!Print_Area</vt:lpstr>
      <vt:lpstr>発注書3日目・4日目!Print_Area</vt:lpstr>
      <vt:lpstr>搬出入許可証!Print_Area</vt:lpstr>
      <vt:lpstr>'搬出入許可証  2日目'!Print_Area</vt:lpstr>
      <vt:lpstr>'搬出入許可証  3日目'!Print_Area</vt:lpstr>
      <vt:lpstr>'搬出入許可証  4日目'!Print_Area</vt:lpstr>
      <vt:lpstr>搬入出申請書!Print_Area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ryu-tanaka</dc:creator>
  <cp:lastModifiedBy>田中 龍元 (Ryugen Tanaka)</cp:lastModifiedBy>
  <cp:lastPrinted>2024-03-18T05:10:00Z</cp:lastPrinted>
  <dcterms:created xsi:type="dcterms:W3CDTF">2022-10-20T00:30:31Z</dcterms:created>
  <dcterms:modified xsi:type="dcterms:W3CDTF">2024-10-23T08:14:55Z</dcterms:modified>
</cp:coreProperties>
</file>