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48695374-49B3-4AE7-97A8-D68309DF608E}" xr6:coauthVersionLast="36" xr6:coauthVersionMax="47"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<sst xmlns="http://schemas.openxmlformats.org/spreadsheetml/2006/main" count="557" uniqueCount="192">
  <si>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</si>
  <si>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</si>
  <si>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</si>
  <si>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</si>
  <si>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</si>
  <si>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</si>
  <si>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</si>
  <si>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</si>
  <si>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</si>
  <si>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</si>
  <si>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</si>
  <si>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</si>
  <si>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</si>
  <si>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</si>
  <si>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</si>
  <si>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</si>
  <si>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</si>
  <si>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</si>
  <si>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</si>
  <si>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</si>
  <si>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</si>
  <si>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</si>
  <si>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</si>
  <si>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</si>
  <si>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</si>
  <si>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</si>
  <si>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</si>
  <si>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</si>
  <si>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</si>
  <si>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</si>
  <si>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</si>
  <si>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</si>
  <si>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</si>
  <si>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</si>
  <si>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</si>
  <si>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</si>
  <si>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</si>
  <si>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</si>
  <si>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</si>
  <si>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</si>
  <si>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</si>
  <si>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</si>
  <si>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</si>
  <si>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</si>
  <si>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</si>
  <si>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</si>
  <si>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</si>
  <si>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</si>
  <si>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</si>
  <si>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</si>
  <si>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</si>
  <si>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</si>
  <si>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</si>
  <si>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</si>
  <si>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</si>
  <si>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</si>
  <si>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</si>
  <si>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</si>
  <si>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</si>
  <si>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</si>
  <si>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</si>
  <si>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</si>
  <si>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</si>
  <si>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</si>
  <si>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</si>
  <si>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</si>
  <si>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</si>
  <si>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</si>
  <si>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</si>
  <si>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</si>
  <si>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</si>
  <si>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</si>
  <si>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</si>
  <si>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</si>
  <si>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</si>
  <si>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</si>
  <si>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</si>
  <si>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</si>
  <si>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</si>
  <si>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</si>
  <si>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</si>
  <si>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</si>
  <si>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</si>
  <si>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</si>
  <si>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</si>
  <si>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</si>
  <si>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</si>
  <si>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</si>
  <si>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</si>
  <si>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</si>
  <si>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</si>
  <si>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</si>
  <si>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</si>
  <si>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</si>
  <si>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</si>
  <si>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</si>
  <si>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</si>
  <si>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</si>
  <si>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</si>
  <si>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</si>
  <si>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</si>
  <si>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</si>
  <si>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</si>
  <si>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</si>
  <si>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</si>
  <si>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</si>
  <si>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</si>
  <si>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</si>
  <si>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</si>
  <si>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</si>
  <si>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</si>
  <si>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</si>
  <si>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</si>
  <si>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</si>
  <si>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</si>
  <si>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</si>
  <si>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</si>
  <si>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</si>
  <si>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</si>
  <si>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</si>
  <si>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</si>
  <si>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</si>
  <si>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</si>
  <si>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</si>
  <si>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</si>
  <si>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</si>
  <si>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</si>
  <si>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</si>
  <si>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</si>
  <si>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</si>
  <si>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</si>
  <si>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</si>
  <si>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</si>
  <si>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</si>
  <si>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</si>
  <si>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</si>
  <si>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</si>
  <si>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</si>
  <si>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</si>
  <si>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</si>
  <si>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</si>
  <si>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</si>
  <si>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</si>
  <si>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</si>
  <si>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</si>
  <si>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</si>
  <si>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</si>
  <si>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</si>
  <si>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</si>
  <si>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</si>
  <si>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</si>
  <si>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</si>
  <si>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</si>
  <si>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</si>
  <si>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</si>
  <si>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</si>
  <si>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</si>
  <si>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</si>
  <si>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</si>
  <si>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</si>
  <si>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</si>
  <si>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</si>
  <si>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</si>
  <si>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</si>
  <si>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</si>
  <si>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</si>
  <si>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</si>
  <si>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</si>
  <si>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</si>
  <si>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</si>
  <si>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</si>
  <si>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</si>
  <si>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</si>
  <si>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</si>
  <si>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</si>
  <si>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</si>
  <si>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</si>
  <si>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</si>
  <si>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</si>
  <si>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</si>
  <si>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</si>
  <si>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</si>
  <si>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</si>
  <si>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</si>
  <si>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NS-02</t>
    <phoneticPr fontId="1"/>
  </si>
  <si>
    <t>NS-03</t>
  </si>
  <si>
    <t>NS-04</t>
  </si>
  <si>
    <t>三色そぼろ弁当</t>
    <rPh sb="0" eb="2">
      <t>サンショク</t>
    </rPh>
    <rPh sb="5" eb="7">
      <t>ベントウ</t>
    </rPh>
    <phoneticPr fontId="1"/>
  </si>
  <si>
    <t>三月(みづき)弁当</t>
    <rPh sb="0" eb="2">
      <t>ミツキ</t>
    </rPh>
    <rPh sb="7" eb="9">
      <t>ベントウ</t>
    </rPh>
    <phoneticPr fontId="1"/>
  </si>
  <si>
    <t>幕の内弁当</t>
    <rPh sb="0" eb="1">
      <t>マク</t>
    </rPh>
    <rPh sb="2" eb="3">
      <t>ウチ</t>
    </rPh>
    <rPh sb="3" eb="5">
      <t>ベントウ</t>
    </rPh>
    <phoneticPr fontId="1"/>
  </si>
  <si>
    <t>長崎スカイホテルチェーン</t>
    <rPh sb="0" eb="2">
      <t>ナガサキ</t>
    </rPh>
    <phoneticPr fontId="1"/>
  </si>
  <si>
    <t>長崎スカイホテルチェーン用</t>
    <rPh sb="12" eb="1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</si>
</sst>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3"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48">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0" fillId="0" borderId="0" xfId="0" applyFont="1">
      <alignment vertical="center"/>
    </xf>
    <xf numFmtId="0" fontId="40" fillId="0" borderId="21" xfId="0" applyFont="1" applyBorder="1">
      <alignment vertical="center"/>
    </xf>
    <xf numFmtId="0" fontId="41"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vertical="center"/>
    </xf>
    <xf numFmtId="0" fontId="2" fillId="0" borderId="0" xfId="0" applyFont="1" applyAlignment="1">
      <alignment vertical="center" shrinkToFit="1"/>
    </xf>
    <xf numFmtId="0" fontId="5" fillId="0" borderId="0" xfId="0" applyFont="1" applyAlignment="1">
      <alignment horizontal="right" vertical="center" wrapText="1"/>
    </xf>
    <xf numFmtId="0" fontId="41" fillId="0" borderId="21" xfId="0" applyFont="1" applyBorder="1" applyAlignment="1">
      <alignment horizontal="right" vertical="center"/>
    </xf>
    <xf numFmtId="176" fontId="41" fillId="0" borderId="21" xfId="0" applyNumberFormat="1" applyFont="1" applyBorder="1" applyAlignment="1">
      <alignment horizontal="right" vertical="center"/>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2"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2" xfId="0" applyFont="1" applyBorder="1" applyAlignment="1">
      <alignment horizontal="left" vertical="top" wrapText="1"/>
    </xf>
    <xf numFmtId="0" fontId="9" fillId="0" borderId="0" xfId="0" applyFont="1" applyAlignment="1">
      <alignment horizontal="left" vertical="top" wrapText="1"/>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top" wrapText="1"/>
      <protection locked="0"/>
    </xf>
    <xf numFmtId="0" fontId="8" fillId="4" borderId="1" xfId="0" applyFont="1" applyFill="1" applyBorder="1" applyAlignment="1" applyProtection="1">
      <alignment horizontal="left"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6" fillId="0" borderId="10" xfId="0" applyFont="1" applyBorder="1" applyAlignment="1">
      <alignment horizontal="center" vertical="center"/>
    </xf>
    <xf numFmtId="0" fontId="9" fillId="0" borderId="12" xfId="0" applyFont="1" applyBorder="1" applyAlignment="1">
      <alignment horizontal="center" vertical="center" shrinkToFit="1"/>
    </xf>
    <xf numFmtId="0" fontId="7" fillId="4" borderId="1" xfId="0" applyFont="1" applyFill="1" applyBorder="1" applyAlignment="1" applyProtection="1">
      <alignment horizontal="center" vertical="center" shrinkToFit="1"/>
      <protection locked="0"/>
    </xf>
    <xf numFmtId="176" fontId="7" fillId="4" borderId="1" xfId="0" applyNumberFormat="1" applyFont="1" applyFill="1" applyBorder="1" applyAlignment="1" applyProtection="1">
      <alignment horizontal="center" vertical="center" shrinkToFit="1"/>
      <protection locked="0"/>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6"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1" fillId="0" borderId="2" xfId="0" applyFont="1" applyBorder="1" applyAlignment="1">
      <alignment horizontal="center" vertical="center"/>
    </xf>
    <xf numFmtId="0" fontId="31" fillId="0" borderId="10" xfId="0" applyFont="1" applyBorder="1" applyAlignment="1">
      <alignment horizontal="center" vertical="center"/>
    </xf>
    <xf numFmtId="0" fontId="30"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2"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15</xdr:col>
      <xdr:colOff>59759</xdr:colOff>
      <xdr:row>1</xdr:row>
      <xdr:rowOff>69542</xdr:rowOff>
    </xdr:from>
    <xdr:to>
      <xdr:col>18</xdr:col>
      <xdr:colOff>221715</xdr:colOff>
      <xdr:row>2</xdr:row>
      <xdr:rowOff>169796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52" r="6805"/>
        <a:stretch/>
      </xdr:blipFill>
      <xdr:spPr>
        <a:xfrm>
          <a:off x="3143596" y="295879"/>
          <a:ext cx="1034295" cy="378459"/>
        </a:xfrm>
        <a:prstGeom prst="rect">
          <a:avLst/>
        </a:prstGeom>
      </xdr:spPr>
    </xdr:pic>
    <xdr:clientData/>
  </xdr:twoCellAnchor>
  <xdr:oneCellAnchor>
    <xdr:from>
      <xdr:col>6</xdr:col>
      <xdr:colOff>0</xdr:colOff>
      <xdr:row>5</xdr:row>
      <xdr:rowOff>8304</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80612"/>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n-ea"/>
              <a:ea typeface="+mn-ea"/>
            </a:rPr>
            <a:t>※</a:t>
          </a:r>
          <a:r>
            <a:rPr kumimoji="1" lang="ja-JP" altLang="en-US" sz="900">
              <a:latin typeface="+mn-ea"/>
              <a:ea typeface="+mn-ea"/>
            </a:rPr>
            <a:t>提供可能時間：</a:t>
          </a:r>
          <a:r>
            <a:rPr kumimoji="1" lang="en-US" altLang="ja-JP" sz="900">
              <a:latin typeface="+mn-ea"/>
              <a:ea typeface="+mn-ea"/>
            </a:rPr>
            <a:t>11:00</a:t>
          </a:r>
          <a:r>
            <a:rPr kumimoji="1" lang="ja-JP" altLang="en-US" sz="900">
              <a:latin typeface="+mn-ea"/>
              <a:ea typeface="+mn-ea"/>
            </a:rPr>
            <a:t>～</a:t>
          </a:r>
          <a:r>
            <a:rPr kumimoji="1" lang="en-US" altLang="ja-JP" sz="900">
              <a:latin typeface="+mn-ea"/>
              <a:ea typeface="+mn-ea"/>
            </a:rPr>
            <a:t>18:00</a:t>
          </a:r>
          <a:endParaRPr kumimoji="1" lang="ja-JP" altLang="en-US" sz="900">
            <a:latin typeface="+mn-ea"/>
            <a:ea typeface="+mn-ea"/>
          </a:endParaRPr>
        </a:p>
      </xdr:txBody>
    </xdr:sp>
    <xdr:clientData/>
  </xdr:oneCellAnchor>
  <xdr:twoCellAnchor editAs="oneCell">
    <xdr:from>
      <xdr:col>0</xdr:col>
      <xdr:colOff>118752</xdr:colOff>
      <xdr:row>0</xdr:row>
      <xdr:rowOff>56583</xdr:rowOff>
    </xdr:from>
    <xdr:to>
      <xdr:col>5</xdr:col>
      <xdr:colOff>177643</xdr:colOff>
      <xdr:row>1</xdr:row>
      <xdr:rowOff>78031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752" y="56583"/>
          <a:ext cx="1261304" cy="247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110491</xdr:colOff>
      <xdr:row>16</xdr:row>
      <xdr:rowOff>35561</xdr:rowOff>
    </xdr:from>
    <xdr:to>
      <xdr:col>11</xdr:col>
      <xdr:colOff>377191</xdr:colOff>
      <xdr:row>17</xdr:row>
      <xdr:rowOff>482961</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1741" y="6544311"/>
          <a:ext cx="3124200" cy="9573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110491</xdr:colOff>
      <xdr:row>16</xdr:row>
      <xdr:rowOff>35561</xdr:rowOff>
    </xdr:from>
    <xdr:to>
      <xdr:col>11</xdr:col>
      <xdr:colOff>377191</xdr:colOff>
      <xdr:row>17</xdr:row>
      <xdr:rowOff>479151</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1741" y="6493511"/>
          <a:ext cx="3124200" cy="961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110491</xdr:colOff>
      <xdr:row>16</xdr:row>
      <xdr:rowOff>35561</xdr:rowOff>
    </xdr:from>
    <xdr:to>
      <xdr:col>11</xdr:col>
      <xdr:colOff>377191</xdr:colOff>
      <xdr:row>17</xdr:row>
      <xdr:rowOff>479151</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1741" y="6493511"/>
          <a:ext cx="3124200" cy="961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110491</xdr:colOff>
      <xdr:row>16</xdr:row>
      <xdr:rowOff>35561</xdr:rowOff>
    </xdr:from>
    <xdr:to>
      <xdr:col>11</xdr:col>
      <xdr:colOff>377191</xdr:colOff>
      <xdr:row>17</xdr:row>
      <xdr:rowOff>479151</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1741" y="6493511"/>
          <a:ext cx="3124200" cy="961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P4" sqref="P4"/>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94" t="s">
        <v>121</v>
      </c>
      <c r="B2" s="95"/>
      <c r="C2" s="95"/>
      <c r="D2" s="95"/>
      <c r="E2" s="95"/>
      <c r="F2" s="95"/>
      <c r="G2" s="95"/>
      <c r="H2" s="95"/>
      <c r="I2" s="95"/>
      <c r="J2" s="95"/>
      <c r="K2" s="88"/>
      <c r="L2" s="88"/>
      <c r="M2" s="88"/>
      <c r="N2" s="88"/>
      <c r="O2" s="88"/>
      <c r="P2" s="88"/>
      <c r="Q2" s="87"/>
      <c r="R2" s="89" t="s">
        <v>191</v>
      </c>
      <c r="S2" s="89"/>
      <c r="T2" s="89"/>
      <c r="U2" s="89"/>
      <c r="V2" s="89"/>
      <c r="W2" s="89"/>
      <c r="X2" s="89"/>
      <c r="Y2" s="89"/>
      <c r="Z2" s="89"/>
      <c r="AA2" s="89"/>
      <c r="AB2" s="89"/>
      <c r="AC2" s="89"/>
      <c r="AD2" s="89"/>
    </row>
    <row r="3" spans="1:60" ht="18" customHeight="1" x14ac:dyDescent="0.45">
      <c r="A3" s="95"/>
      <c r="B3" s="95"/>
      <c r="C3" s="95"/>
      <c r="D3" s="95"/>
      <c r="E3" s="95"/>
      <c r="F3" s="95"/>
      <c r="G3" s="95"/>
      <c r="H3" s="95"/>
      <c r="I3" s="95"/>
      <c r="J3" s="95"/>
      <c r="K3" s="88"/>
      <c r="L3" s="88"/>
      <c r="M3" s="88"/>
      <c r="N3" s="88"/>
      <c r="O3" s="88"/>
      <c r="P3" s="88"/>
      <c r="Q3" s="87"/>
      <c r="R3" s="89"/>
      <c r="S3" s="89"/>
      <c r="T3" s="89"/>
      <c r="U3" s="89"/>
      <c r="V3" s="89"/>
      <c r="W3" s="89"/>
      <c r="X3" s="89"/>
      <c r="Y3" s="89"/>
      <c r="Z3" s="89"/>
      <c r="AA3" s="89"/>
      <c r="AB3" s="89"/>
      <c r="AC3" s="89"/>
      <c r="AD3" s="89"/>
    </row>
    <row r="4" spans="1:60" ht="17.399999999999999" customHeight="1" x14ac:dyDescent="0.45">
      <c r="R4" s="52"/>
      <c r="S4" s="52"/>
      <c r="T4" s="52"/>
      <c r="U4" s="52"/>
      <c r="V4" s="52"/>
      <c r="W4" s="52"/>
      <c r="X4" s="52"/>
      <c r="Y4" s="52"/>
      <c r="Z4" s="52"/>
      <c r="AA4" s="52"/>
      <c r="AB4" s="52"/>
      <c r="AC4" s="52"/>
      <c r="AD4" s="52"/>
      <c r="AJ4" s="95">
        <f>SUM(S30,S46)</f>
        <v>0</v>
      </c>
      <c r="AK4" s="95"/>
      <c r="AL4" s="95"/>
      <c r="AM4" s="95"/>
      <c r="AN4" s="95"/>
      <c r="AO4" s="95"/>
      <c r="AP4" s="95"/>
      <c r="AQ4" s="95"/>
      <c r="AR4" s="95"/>
      <c r="AS4" s="95"/>
      <c r="AT4" s="95"/>
      <c r="AU4" s="95"/>
      <c r="AV4" s="95"/>
      <c r="AW4" s="95"/>
    </row>
    <row r="5" spans="1:60" ht="17.399999999999999" customHeight="1" thickBot="1" x14ac:dyDescent="0.5">
      <c r="R5" s="53" t="s">
        <v>173</v>
      </c>
      <c r="S5" s="90">
        <f>SUM(発注書1日目・2日目:発注書3日目・4日目!AJ4)</f>
        <v>0</v>
      </c>
      <c r="T5" s="90"/>
      <c r="U5" s="90"/>
      <c r="V5" s="54" t="s">
        <v>174</v>
      </c>
      <c r="W5" s="54"/>
      <c r="X5" s="91">
        <f>SUM(発注書1日目・2日目:発注書3日目・4日目!AJ5)</f>
        <v>0</v>
      </c>
      <c r="Y5" s="91"/>
      <c r="Z5" s="91"/>
      <c r="AA5" s="91"/>
      <c r="AB5" s="91"/>
      <c r="AC5" s="54"/>
      <c r="AD5" s="54"/>
      <c r="AJ5" s="96">
        <f>SUM(AB30,AB46)</f>
        <v>0</v>
      </c>
      <c r="AK5" s="95"/>
      <c r="AL5" s="95"/>
      <c r="AM5" s="95"/>
      <c r="AN5" s="95"/>
      <c r="AO5" s="95"/>
      <c r="AP5" s="95"/>
      <c r="AQ5" s="95"/>
      <c r="AR5" s="95"/>
      <c r="AS5" s="95"/>
      <c r="AT5" s="95"/>
      <c r="AU5" s="95"/>
      <c r="AV5" s="95"/>
      <c r="AW5" s="95"/>
    </row>
    <row r="6" spans="1:60" ht="22.8" thickTop="1" x14ac:dyDescent="0.45">
      <c r="A6" s="34" t="s">
        <v>123</v>
      </c>
      <c r="B6" s="35"/>
      <c r="C6" s="33"/>
      <c r="D6" s="33"/>
      <c r="E6" s="33"/>
      <c r="U6" s="116" t="s">
        <v>116</v>
      </c>
      <c r="V6" s="116"/>
      <c r="W6" s="116"/>
      <c r="X6" s="115"/>
      <c r="Y6" s="115"/>
      <c r="Z6" s="36" t="s">
        <v>115</v>
      </c>
      <c r="AA6" s="55"/>
      <c r="AB6" s="36" t="s">
        <v>114</v>
      </c>
      <c r="AC6" s="55"/>
      <c r="AD6" s="36" t="s">
        <v>110</v>
      </c>
      <c r="AE6" s="60" t="s">
        <v>15</v>
      </c>
    </row>
    <row r="7" spans="1:60" ht="18" customHeight="1" x14ac:dyDescent="0.45">
      <c r="A7" s="127" t="s">
        <v>0</v>
      </c>
      <c r="B7" s="128"/>
      <c r="C7" s="128"/>
      <c r="D7" s="128"/>
      <c r="E7" s="129"/>
      <c r="F7" s="117"/>
      <c r="G7" s="117"/>
      <c r="H7" s="117"/>
      <c r="I7" s="117"/>
      <c r="J7" s="117"/>
      <c r="K7" s="117"/>
      <c r="L7" s="117"/>
      <c r="M7" s="117"/>
      <c r="N7" s="117"/>
      <c r="O7" s="117"/>
      <c r="P7" s="118"/>
      <c r="Q7" s="103" t="s">
        <v>176</v>
      </c>
      <c r="R7" s="104"/>
      <c r="S7" s="104"/>
      <c r="T7" s="104"/>
      <c r="U7" s="104"/>
      <c r="V7" s="104"/>
      <c r="W7" s="104"/>
      <c r="X7" s="104"/>
      <c r="Y7" s="104"/>
      <c r="Z7" s="104"/>
      <c r="AA7" s="104"/>
      <c r="AB7" s="104"/>
      <c r="AC7" s="104"/>
      <c r="AD7" s="105"/>
      <c r="AE7" s="128" t="s">
        <v>0</v>
      </c>
      <c r="AF7" s="128"/>
      <c r="AG7" s="128"/>
      <c r="AH7" s="128"/>
      <c r="AI7" s="129"/>
      <c r="AJ7" s="178">
        <v>9999</v>
      </c>
      <c r="AK7" s="179"/>
      <c r="AL7" s="179"/>
      <c r="AM7" s="179"/>
      <c r="AN7" s="179"/>
      <c r="AO7" s="179"/>
      <c r="AP7" s="179"/>
      <c r="AQ7" s="179"/>
      <c r="AR7" s="180"/>
    </row>
    <row r="8" spans="1:60" x14ac:dyDescent="0.45">
      <c r="A8" s="127" t="s">
        <v>1</v>
      </c>
      <c r="B8" s="128"/>
      <c r="C8" s="128"/>
      <c r="D8" s="128"/>
      <c r="E8" s="129"/>
      <c r="F8" s="117"/>
      <c r="G8" s="117"/>
      <c r="H8" s="117"/>
      <c r="I8" s="117"/>
      <c r="J8" s="117"/>
      <c r="K8" s="117"/>
      <c r="L8" s="117"/>
      <c r="M8" s="117"/>
      <c r="N8" s="117"/>
      <c r="O8" s="117"/>
      <c r="P8" s="118"/>
      <c r="Q8" s="106"/>
      <c r="R8" s="107"/>
      <c r="S8" s="107"/>
      <c r="T8" s="107"/>
      <c r="U8" s="107"/>
      <c r="V8" s="107"/>
      <c r="W8" s="107"/>
      <c r="X8" s="107"/>
      <c r="Y8" s="107"/>
      <c r="Z8" s="107"/>
      <c r="AA8" s="107"/>
      <c r="AB8" s="107"/>
      <c r="AC8" s="107"/>
      <c r="AD8" s="108"/>
      <c r="AE8" s="128" t="s">
        <v>1</v>
      </c>
      <c r="AF8" s="128"/>
      <c r="AG8" s="128"/>
      <c r="AH8" s="128"/>
      <c r="AI8" s="129"/>
      <c r="AJ8" s="178" t="s">
        <v>49</v>
      </c>
      <c r="AK8" s="179"/>
      <c r="AL8" s="179"/>
      <c r="AM8" s="179"/>
      <c r="AN8" s="179"/>
      <c r="AO8" s="179"/>
      <c r="AP8" s="179"/>
      <c r="AQ8" s="179"/>
      <c r="AR8" s="180"/>
    </row>
    <row r="9" spans="1:60" x14ac:dyDescent="0.45">
      <c r="A9" s="127" t="s">
        <v>124</v>
      </c>
      <c r="B9" s="128"/>
      <c r="C9" s="128"/>
      <c r="D9" s="128"/>
      <c r="E9" s="129"/>
      <c r="F9" s="112"/>
      <c r="G9" s="113"/>
      <c r="H9" s="113"/>
      <c r="I9" s="114"/>
      <c r="J9" s="23" t="s">
        <v>115</v>
      </c>
      <c r="K9" s="112"/>
      <c r="L9" s="114"/>
      <c r="M9" s="23" t="s">
        <v>109</v>
      </c>
      <c r="N9" s="112"/>
      <c r="O9" s="114"/>
      <c r="P9" s="24" t="s">
        <v>110</v>
      </c>
      <c r="Q9" s="106"/>
      <c r="R9" s="107"/>
      <c r="S9" s="107"/>
      <c r="T9" s="107"/>
      <c r="U9" s="107"/>
      <c r="V9" s="107"/>
      <c r="W9" s="107"/>
      <c r="X9" s="107"/>
      <c r="Y9" s="107"/>
      <c r="Z9" s="107"/>
      <c r="AA9" s="107"/>
      <c r="AB9" s="107"/>
      <c r="AC9" s="107"/>
      <c r="AD9" s="108"/>
      <c r="AE9" s="128" t="s">
        <v>124</v>
      </c>
      <c r="AF9" s="128"/>
      <c r="AG9" s="128"/>
      <c r="AH9" s="128"/>
      <c r="AI9" s="129"/>
      <c r="AJ9" s="92">
        <v>2022</v>
      </c>
      <c r="AK9" s="93"/>
      <c r="AL9" s="61" t="s">
        <v>54</v>
      </c>
      <c r="AM9" s="169">
        <v>11</v>
      </c>
      <c r="AN9" s="169"/>
      <c r="AO9" s="61" t="s">
        <v>55</v>
      </c>
      <c r="AP9" s="169">
        <v>1</v>
      </c>
      <c r="AQ9" s="169"/>
      <c r="AR9" s="62" t="s">
        <v>58</v>
      </c>
      <c r="AS9" s="176" t="s">
        <v>63</v>
      </c>
      <c r="AT9" s="177"/>
      <c r="AU9" s="177"/>
      <c r="AV9" s="177"/>
      <c r="AW9" s="177"/>
      <c r="AX9" s="177"/>
      <c r="AY9" s="177"/>
      <c r="AZ9" s="177"/>
      <c r="BA9" s="177"/>
      <c r="BB9" s="177"/>
      <c r="BC9" s="177"/>
      <c r="BD9" s="177"/>
      <c r="BE9" s="177"/>
    </row>
    <row r="10" spans="1:60" ht="18" customHeight="1" x14ac:dyDescent="0.45">
      <c r="A10" s="127" t="s">
        <v>125</v>
      </c>
      <c r="B10" s="128"/>
      <c r="C10" s="128"/>
      <c r="D10" s="128"/>
      <c r="E10" s="129"/>
      <c r="F10" s="112"/>
      <c r="G10" s="113"/>
      <c r="H10" s="113"/>
      <c r="I10" s="114"/>
      <c r="J10" s="23" t="s">
        <v>26</v>
      </c>
      <c r="K10" s="112"/>
      <c r="L10" s="114"/>
      <c r="M10" s="23" t="s">
        <v>27</v>
      </c>
      <c r="N10" s="112"/>
      <c r="O10" s="114"/>
      <c r="P10" s="24" t="s">
        <v>14</v>
      </c>
      <c r="Q10" s="106"/>
      <c r="R10" s="107"/>
      <c r="S10" s="107"/>
      <c r="T10" s="107"/>
      <c r="U10" s="107"/>
      <c r="V10" s="107"/>
      <c r="W10" s="107"/>
      <c r="X10" s="107"/>
      <c r="Y10" s="107"/>
      <c r="Z10" s="107"/>
      <c r="AA10" s="107"/>
      <c r="AB10" s="107"/>
      <c r="AC10" s="107"/>
      <c r="AD10" s="108"/>
      <c r="AE10" s="128" t="s">
        <v>125</v>
      </c>
      <c r="AF10" s="128"/>
      <c r="AG10" s="128"/>
      <c r="AH10" s="128"/>
      <c r="AI10" s="129"/>
      <c r="AJ10" s="92">
        <v>2022</v>
      </c>
      <c r="AK10" s="93"/>
      <c r="AL10" s="61" t="s">
        <v>26</v>
      </c>
      <c r="AM10" s="169">
        <v>11</v>
      </c>
      <c r="AN10" s="169"/>
      <c r="AO10" s="61" t="s">
        <v>55</v>
      </c>
      <c r="AP10" s="169">
        <v>3</v>
      </c>
      <c r="AQ10" s="169"/>
      <c r="AR10" s="62" t="s">
        <v>14</v>
      </c>
      <c r="AS10" s="170" t="s">
        <v>126</v>
      </c>
      <c r="AT10" s="142"/>
      <c r="AU10" s="142"/>
      <c r="AV10" s="142"/>
      <c r="AW10" s="142"/>
      <c r="AX10" s="142"/>
      <c r="AY10" s="142"/>
      <c r="AZ10" s="142"/>
      <c r="BA10" s="142"/>
      <c r="BB10" s="142"/>
      <c r="BC10" s="142"/>
      <c r="BD10" s="142"/>
      <c r="BE10" s="142"/>
      <c r="BF10" s="142"/>
      <c r="BG10" s="142"/>
      <c r="BH10" s="142"/>
    </row>
    <row r="11" spans="1:60" x14ac:dyDescent="0.45">
      <c r="A11" s="127" t="s">
        <v>2</v>
      </c>
      <c r="B11" s="128"/>
      <c r="C11" s="128"/>
      <c r="D11" s="128"/>
      <c r="E11" s="129"/>
      <c r="F11" s="119"/>
      <c r="G11" s="119"/>
      <c r="H11" s="119"/>
      <c r="I11" s="119"/>
      <c r="J11" s="119"/>
      <c r="K11" s="119"/>
      <c r="L11" s="119"/>
      <c r="M11" s="119"/>
      <c r="N11" s="119"/>
      <c r="O11" s="119"/>
      <c r="P11" s="120"/>
      <c r="Q11" s="106"/>
      <c r="R11" s="107"/>
      <c r="S11" s="107"/>
      <c r="T11" s="107"/>
      <c r="U11" s="107"/>
      <c r="V11" s="107"/>
      <c r="W11" s="107"/>
      <c r="X11" s="107"/>
      <c r="Y11" s="107"/>
      <c r="Z11" s="107"/>
      <c r="AA11" s="107"/>
      <c r="AB11" s="107"/>
      <c r="AC11" s="107"/>
      <c r="AD11" s="108"/>
      <c r="AE11" s="128" t="s">
        <v>2</v>
      </c>
      <c r="AF11" s="128"/>
      <c r="AG11" s="128"/>
      <c r="AH11" s="128"/>
      <c r="AI11" s="129"/>
      <c r="AJ11" s="178" t="s">
        <v>49</v>
      </c>
      <c r="AK11" s="179"/>
      <c r="AL11" s="179"/>
      <c r="AM11" s="179"/>
      <c r="AN11" s="179"/>
      <c r="AO11" s="179"/>
      <c r="AP11" s="179"/>
      <c r="AQ11" s="179"/>
      <c r="AR11" s="180"/>
      <c r="AS11" s="170"/>
      <c r="AT11" s="142"/>
      <c r="AU11" s="142"/>
      <c r="AV11" s="142"/>
      <c r="AW11" s="142"/>
      <c r="AX11" s="142"/>
      <c r="AY11" s="142"/>
      <c r="AZ11" s="142"/>
      <c r="BA11" s="142"/>
      <c r="BB11" s="142"/>
      <c r="BC11" s="142"/>
      <c r="BD11" s="142"/>
      <c r="BE11" s="142"/>
      <c r="BF11" s="142"/>
      <c r="BG11" s="142"/>
      <c r="BH11" s="142"/>
    </row>
    <row r="12" spans="1:60" x14ac:dyDescent="0.45">
      <c r="A12" s="127" t="s">
        <v>3</v>
      </c>
      <c r="B12" s="128"/>
      <c r="C12" s="128"/>
      <c r="D12" s="128"/>
      <c r="E12" s="128"/>
      <c r="F12" s="117"/>
      <c r="G12" s="117"/>
      <c r="H12" s="117"/>
      <c r="I12" s="117"/>
      <c r="J12" s="117"/>
      <c r="K12" s="117"/>
      <c r="L12" s="117"/>
      <c r="M12" s="117"/>
      <c r="N12" s="117"/>
      <c r="O12" s="117"/>
      <c r="P12" s="117"/>
      <c r="Q12" s="106"/>
      <c r="R12" s="107"/>
      <c r="S12" s="107"/>
      <c r="T12" s="107"/>
      <c r="U12" s="107"/>
      <c r="V12" s="107"/>
      <c r="W12" s="107"/>
      <c r="X12" s="107"/>
      <c r="Y12" s="107"/>
      <c r="Z12" s="107"/>
      <c r="AA12" s="107"/>
      <c r="AB12" s="107"/>
      <c r="AC12" s="107"/>
      <c r="AD12" s="108"/>
      <c r="AE12" s="173" t="s">
        <v>3</v>
      </c>
      <c r="AF12" s="173"/>
      <c r="AG12" s="173"/>
      <c r="AH12" s="173"/>
      <c r="AI12" s="174"/>
      <c r="AJ12" s="175" t="s">
        <v>49</v>
      </c>
      <c r="AK12" s="175"/>
      <c r="AL12" s="175"/>
      <c r="AM12" s="175"/>
      <c r="AN12" s="175"/>
      <c r="AO12" s="175"/>
      <c r="AP12" s="175"/>
      <c r="AQ12" s="175"/>
      <c r="AR12" s="175"/>
      <c r="AS12" s="170"/>
      <c r="AT12" s="142"/>
      <c r="AU12" s="142"/>
      <c r="AV12" s="142"/>
      <c r="AW12" s="142"/>
      <c r="AX12" s="142"/>
      <c r="AY12" s="142"/>
      <c r="AZ12" s="142"/>
      <c r="BA12" s="142"/>
      <c r="BB12" s="142"/>
      <c r="BC12" s="142"/>
      <c r="BD12" s="142"/>
      <c r="BE12" s="142"/>
      <c r="BF12" s="142"/>
      <c r="BG12" s="142"/>
      <c r="BH12" s="142"/>
    </row>
    <row r="13" spans="1:60" ht="27" customHeight="1" x14ac:dyDescent="0.45">
      <c r="A13" s="121"/>
      <c r="B13" s="121"/>
      <c r="C13" s="121"/>
      <c r="D13" s="121"/>
      <c r="E13" s="121"/>
      <c r="F13" s="122"/>
      <c r="G13" s="122"/>
      <c r="H13" s="122"/>
      <c r="I13" s="122"/>
      <c r="J13" s="122"/>
      <c r="K13" s="122"/>
      <c r="L13" s="122"/>
      <c r="M13" s="122"/>
      <c r="N13" s="122"/>
      <c r="O13" s="122"/>
      <c r="P13" s="123"/>
      <c r="Q13" s="106"/>
      <c r="R13" s="107"/>
      <c r="S13" s="107"/>
      <c r="T13" s="107"/>
      <c r="U13" s="107"/>
      <c r="V13" s="107"/>
      <c r="W13" s="107"/>
      <c r="X13" s="107"/>
      <c r="Y13" s="107"/>
      <c r="Z13" s="107"/>
      <c r="AA13" s="107"/>
      <c r="AB13" s="107"/>
      <c r="AC13" s="107"/>
      <c r="AD13" s="108"/>
      <c r="AE13" s="148"/>
      <c r="AF13" s="148"/>
      <c r="AG13" s="148"/>
      <c r="AH13" s="148"/>
      <c r="AI13" s="148"/>
      <c r="AJ13" s="95"/>
      <c r="AK13" s="95"/>
      <c r="AL13" s="95"/>
      <c r="AM13" s="95"/>
      <c r="AN13" s="95"/>
      <c r="AO13" s="95"/>
      <c r="AP13" s="95"/>
      <c r="AQ13" s="95"/>
      <c r="AR13" s="95"/>
    </row>
    <row r="14" spans="1:60" x14ac:dyDescent="0.45">
      <c r="A14" s="124" t="s">
        <v>127</v>
      </c>
      <c r="B14" s="125"/>
      <c r="C14" s="125"/>
      <c r="D14" s="125"/>
      <c r="E14" s="125"/>
      <c r="F14" s="125"/>
      <c r="G14" s="125"/>
      <c r="H14" s="125"/>
      <c r="I14" s="125"/>
      <c r="J14" s="125"/>
      <c r="K14" s="125"/>
      <c r="L14" s="125"/>
      <c r="M14" s="125"/>
      <c r="N14" s="125"/>
      <c r="O14" s="125"/>
      <c r="P14" s="126"/>
      <c r="Q14" s="106"/>
      <c r="R14" s="107"/>
      <c r="S14" s="107"/>
      <c r="T14" s="107"/>
      <c r="U14" s="107"/>
      <c r="V14" s="107"/>
      <c r="W14" s="107"/>
      <c r="X14" s="107"/>
      <c r="Y14" s="107"/>
      <c r="Z14" s="107"/>
      <c r="AA14" s="107"/>
      <c r="AB14" s="107"/>
      <c r="AC14" s="107"/>
      <c r="AD14" s="108"/>
      <c r="AE14" s="63"/>
      <c r="AF14" s="63"/>
      <c r="AG14" s="63"/>
      <c r="AH14" s="63"/>
      <c r="AI14" s="63"/>
      <c r="AJ14" s="63"/>
      <c r="AK14" s="63"/>
      <c r="AL14" s="63"/>
      <c r="AM14" s="63"/>
      <c r="AN14" s="63"/>
      <c r="AO14" s="63"/>
      <c r="AP14" s="63"/>
      <c r="AQ14" s="63"/>
      <c r="AR14" s="63"/>
    </row>
    <row r="15" spans="1:60" x14ac:dyDescent="0.45">
      <c r="A15" s="127" t="s">
        <v>4</v>
      </c>
      <c r="B15" s="128"/>
      <c r="C15" s="128"/>
      <c r="D15" s="128"/>
      <c r="E15" s="129"/>
      <c r="F15" s="149"/>
      <c r="G15" s="149"/>
      <c r="H15" s="149"/>
      <c r="I15" s="149"/>
      <c r="J15" s="149"/>
      <c r="K15" s="149"/>
      <c r="L15" s="149"/>
      <c r="M15" s="149"/>
      <c r="N15" s="149"/>
      <c r="O15" s="149"/>
      <c r="P15" s="150"/>
      <c r="Q15" s="106"/>
      <c r="R15" s="107"/>
      <c r="S15" s="107"/>
      <c r="T15" s="107"/>
      <c r="U15" s="107"/>
      <c r="V15" s="107"/>
      <c r="W15" s="107"/>
      <c r="X15" s="107"/>
      <c r="Y15" s="107"/>
      <c r="Z15" s="107"/>
      <c r="AA15" s="107"/>
      <c r="AB15" s="107"/>
      <c r="AC15" s="107"/>
      <c r="AD15" s="108"/>
    </row>
    <row r="16" spans="1:60" x14ac:dyDescent="0.45">
      <c r="A16" s="97" t="s">
        <v>107</v>
      </c>
      <c r="B16" s="98"/>
      <c r="C16" s="98"/>
      <c r="D16" s="98"/>
      <c r="E16" s="98"/>
      <c r="F16" s="98"/>
      <c r="G16" s="98"/>
      <c r="H16" s="98"/>
      <c r="I16" s="98"/>
      <c r="J16" s="98"/>
      <c r="K16" s="98"/>
      <c r="L16" s="98"/>
      <c r="M16" s="98"/>
      <c r="N16" s="98"/>
      <c r="O16" s="98"/>
      <c r="P16" s="99"/>
      <c r="Q16" s="106"/>
      <c r="R16" s="107"/>
      <c r="S16" s="107"/>
      <c r="T16" s="107"/>
      <c r="U16" s="107"/>
      <c r="V16" s="107"/>
      <c r="W16" s="107"/>
      <c r="X16" s="107"/>
      <c r="Y16" s="107"/>
      <c r="Z16" s="107"/>
      <c r="AA16" s="107"/>
      <c r="AB16" s="107"/>
      <c r="AC16" s="107"/>
      <c r="AD16" s="108"/>
      <c r="AE16" s="171" t="s">
        <v>59</v>
      </c>
      <c r="AF16" s="171"/>
      <c r="AG16" s="171"/>
      <c r="AH16" s="171"/>
      <c r="AI16" s="171"/>
      <c r="AJ16" s="171"/>
      <c r="AK16" s="171"/>
      <c r="AL16" s="171"/>
      <c r="AM16" s="171"/>
      <c r="AN16" s="171"/>
      <c r="AO16" s="171"/>
      <c r="AP16" s="171"/>
    </row>
    <row r="17" spans="1:60" ht="10.8" customHeight="1" x14ac:dyDescent="0.45">
      <c r="A17" s="100"/>
      <c r="B17" s="101"/>
      <c r="C17" s="101"/>
      <c r="D17" s="101"/>
      <c r="E17" s="101"/>
      <c r="F17" s="101"/>
      <c r="G17" s="101"/>
      <c r="H17" s="101"/>
      <c r="I17" s="101"/>
      <c r="J17" s="101"/>
      <c r="K17" s="101"/>
      <c r="L17" s="101"/>
      <c r="M17" s="101"/>
      <c r="N17" s="101"/>
      <c r="O17" s="101"/>
      <c r="P17" s="102"/>
      <c r="Q17" s="109"/>
      <c r="R17" s="110"/>
      <c r="S17" s="110"/>
      <c r="T17" s="110"/>
      <c r="U17" s="110"/>
      <c r="V17" s="110"/>
      <c r="W17" s="110"/>
      <c r="X17" s="110"/>
      <c r="Y17" s="110"/>
      <c r="Z17" s="110"/>
      <c r="AA17" s="110"/>
      <c r="AB17" s="110"/>
      <c r="AC17" s="110"/>
      <c r="AD17" s="111"/>
      <c r="AE17" s="171"/>
      <c r="AF17" s="171"/>
      <c r="AG17" s="171"/>
      <c r="AH17" s="171"/>
      <c r="AI17" s="171"/>
      <c r="AJ17" s="171"/>
      <c r="AK17" s="171"/>
      <c r="AL17" s="171"/>
      <c r="AM17" s="171"/>
      <c r="AN17" s="171"/>
      <c r="AO17" s="171"/>
      <c r="AP17" s="171"/>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16" t="s">
        <v>111</v>
      </c>
      <c r="B19" s="116"/>
      <c r="C19" s="56"/>
      <c r="D19" s="36" t="s">
        <v>109</v>
      </c>
      <c r="E19" s="56"/>
      <c r="F19" s="38" t="s">
        <v>110</v>
      </c>
      <c r="G19" s="57"/>
      <c r="H19" s="38" t="s">
        <v>113</v>
      </c>
      <c r="Q19" s="37"/>
      <c r="S19" s="37"/>
      <c r="T19" s="39"/>
      <c r="U19" s="39"/>
      <c r="V19" s="160" t="s">
        <v>120</v>
      </c>
      <c r="W19" s="160"/>
      <c r="X19" s="160"/>
      <c r="Y19" s="160"/>
      <c r="Z19" s="160"/>
      <c r="AA19" s="160"/>
      <c r="AB19" s="160"/>
      <c r="AC19" s="160"/>
      <c r="AD19" s="160"/>
      <c r="AE19" s="38" t="s">
        <v>112</v>
      </c>
      <c r="AF19" s="38"/>
      <c r="AG19">
        <v>11</v>
      </c>
      <c r="AH19" s="38" t="s">
        <v>109</v>
      </c>
      <c r="AI19">
        <v>2</v>
      </c>
      <c r="AJ19" s="38" t="s">
        <v>110</v>
      </c>
      <c r="AK19" t="s">
        <v>117</v>
      </c>
      <c r="AL19" s="38" t="s">
        <v>113</v>
      </c>
      <c r="AT19" s="116" t="s">
        <v>53</v>
      </c>
      <c r="AU19" s="116"/>
      <c r="AV19" s="116"/>
      <c r="AW19" s="116"/>
    </row>
    <row r="20" spans="1:60" x14ac:dyDescent="0.45">
      <c r="A20" s="145" t="s">
        <v>122</v>
      </c>
      <c r="B20" s="145"/>
      <c r="C20" s="145"/>
      <c r="D20" s="145"/>
      <c r="E20" s="135" t="s">
        <v>6</v>
      </c>
      <c r="F20" s="136"/>
      <c r="G20" s="136"/>
      <c r="H20" s="135" t="s">
        <v>7</v>
      </c>
      <c r="I20" s="136"/>
      <c r="J20" s="136"/>
      <c r="K20" s="136"/>
      <c r="L20" s="136"/>
      <c r="M20" s="136"/>
      <c r="N20" s="136"/>
      <c r="O20" s="136"/>
      <c r="P20" s="137"/>
      <c r="Q20" s="145" t="s">
        <v>8</v>
      </c>
      <c r="R20" s="145"/>
      <c r="S20" s="145" t="s">
        <v>9</v>
      </c>
      <c r="T20" s="145"/>
      <c r="U20" s="135" t="s">
        <v>10</v>
      </c>
      <c r="V20" s="136"/>
      <c r="W20" s="136"/>
      <c r="X20" s="136"/>
      <c r="Y20" s="137"/>
      <c r="Z20" s="145" t="s">
        <v>11</v>
      </c>
      <c r="AA20" s="145"/>
      <c r="AB20" s="145" t="s">
        <v>12</v>
      </c>
      <c r="AC20" s="145"/>
      <c r="AD20" s="145"/>
      <c r="AE20" s="145" t="s">
        <v>5</v>
      </c>
      <c r="AF20" s="145"/>
      <c r="AG20" s="145"/>
      <c r="AH20" s="145"/>
      <c r="AI20" s="145" t="s">
        <v>6</v>
      </c>
      <c r="AJ20" s="145"/>
      <c r="AK20" s="145"/>
      <c r="AL20" s="145"/>
      <c r="AM20" s="145" t="s">
        <v>7</v>
      </c>
      <c r="AN20" s="145"/>
      <c r="AO20" s="145"/>
      <c r="AP20" s="145"/>
      <c r="AQ20" s="145"/>
      <c r="AR20" s="145"/>
      <c r="AS20" s="145"/>
      <c r="AT20" s="145" t="s">
        <v>8</v>
      </c>
      <c r="AU20" s="145"/>
      <c r="AV20" s="145" t="s">
        <v>9</v>
      </c>
      <c r="AW20" s="145"/>
      <c r="AX20" s="135" t="s">
        <v>10</v>
      </c>
      <c r="AY20" s="136"/>
      <c r="AZ20" s="136"/>
      <c r="BA20" s="136"/>
      <c r="BB20" s="137"/>
      <c r="BC20" s="145" t="s">
        <v>11</v>
      </c>
      <c r="BD20" s="145"/>
      <c r="BE20" s="145" t="s">
        <v>12</v>
      </c>
      <c r="BF20" s="145"/>
      <c r="BG20" s="145"/>
      <c r="BH20" s="145"/>
    </row>
    <row r="21" spans="1:60" x14ac:dyDescent="0.45">
      <c r="A21" s="144"/>
      <c r="B21" s="144"/>
      <c r="C21" s="144"/>
      <c r="D21" s="144"/>
      <c r="E21" s="130"/>
      <c r="F21" s="131"/>
      <c r="G21" s="131"/>
      <c r="H21" s="138" t="str">
        <f>IFERROR(VLOOKUP(E21,作業用!$G$5:$I$35,2,FALSE),"")</f>
        <v/>
      </c>
      <c r="I21" s="139"/>
      <c r="J21" s="139"/>
      <c r="K21" s="139"/>
      <c r="L21" s="139"/>
      <c r="M21" s="139"/>
      <c r="N21" s="139"/>
      <c r="O21" s="139"/>
      <c r="P21" s="140"/>
      <c r="Q21" s="143" t="str">
        <f>IFERROR(VLOOKUP(E21,作業用!$G$5:$I$35,3,FALSE),"")</f>
        <v/>
      </c>
      <c r="R21" s="143"/>
      <c r="S21" s="144"/>
      <c r="T21" s="130"/>
      <c r="U21" s="12"/>
      <c r="V21" s="21"/>
      <c r="W21" s="22" t="s">
        <v>106</v>
      </c>
      <c r="X21" s="58" t="str">
        <f>IFERROR(_xlfn.IFS(V21="00",U21,V21=10,U21,V21=20,U21,V21=30,U21+1,V21=40,U21+1,V21=50,U21+1),"")</f>
        <v/>
      </c>
      <c r="Y21" s="59" t="str">
        <f>IFERROR(_xlfn.IFS(V21="00",30,V21=10,40,V21=20,50,V21=30,"00",V21=40,10,V21=50,20),"")</f>
        <v/>
      </c>
      <c r="Z21" s="12"/>
      <c r="AA21" s="13"/>
      <c r="AB21" s="143" t="str">
        <f>IFERROR(IF(Q21*S21=0,"",Q21*S21),"")</f>
        <v/>
      </c>
      <c r="AC21" s="143"/>
      <c r="AD21" s="143"/>
      <c r="AE21" s="172" t="s">
        <v>16</v>
      </c>
      <c r="AF21" s="172"/>
      <c r="AG21" s="172"/>
      <c r="AH21" s="172"/>
      <c r="AI21" s="168" t="s">
        <v>17</v>
      </c>
      <c r="AJ21" s="168"/>
      <c r="AK21" s="168"/>
      <c r="AL21" s="168"/>
      <c r="AM21" s="168" t="s">
        <v>18</v>
      </c>
      <c r="AN21" s="168"/>
      <c r="AO21" s="168"/>
      <c r="AP21" s="168"/>
      <c r="AQ21" s="168"/>
      <c r="AR21" s="168"/>
      <c r="AS21" s="168"/>
      <c r="AT21" s="143">
        <v>1000</v>
      </c>
      <c r="AU21" s="143"/>
      <c r="AV21" s="168">
        <v>20</v>
      </c>
      <c r="AW21" s="138"/>
      <c r="AX21" s="64">
        <v>11</v>
      </c>
      <c r="AY21" s="22" t="s">
        <v>51</v>
      </c>
      <c r="AZ21" s="22" t="s">
        <v>106</v>
      </c>
      <c r="BA21" s="22" t="s">
        <v>108</v>
      </c>
      <c r="BB21" s="66" t="s">
        <v>105</v>
      </c>
      <c r="BC21" s="64">
        <v>13</v>
      </c>
      <c r="BD21" s="65" t="s">
        <v>52</v>
      </c>
      <c r="BE21" s="143">
        <f>IF(AT21*AV21=0,"",AT21*AV21)</f>
        <v>20000</v>
      </c>
      <c r="BF21" s="143"/>
      <c r="BG21" s="143"/>
      <c r="BH21" s="143"/>
    </row>
    <row r="22" spans="1:60" x14ac:dyDescent="0.45">
      <c r="A22" s="144"/>
      <c r="B22" s="144"/>
      <c r="C22" s="144"/>
      <c r="D22" s="144"/>
      <c r="E22" s="130"/>
      <c r="F22" s="131"/>
      <c r="G22" s="131"/>
      <c r="H22" s="138" t="str">
        <f>IFERROR(VLOOKUP(E22,作業用!$G$5:$I$35,2,FALSE),"")</f>
        <v/>
      </c>
      <c r="I22" s="139"/>
      <c r="J22" s="139"/>
      <c r="K22" s="139"/>
      <c r="L22" s="139"/>
      <c r="M22" s="139"/>
      <c r="N22" s="139"/>
      <c r="O22" s="139"/>
      <c r="P22" s="140"/>
      <c r="Q22" s="143" t="str">
        <f>IFERROR(VLOOKUP(E22,作業用!$G$5:$I$35,3,FALSE),"")</f>
        <v/>
      </c>
      <c r="R22" s="143"/>
      <c r="S22" s="144"/>
      <c r="T22" s="144"/>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3" t="str">
        <f t="shared" ref="AB22:AB27" si="2">IFERROR(IF(Q22*S22=0,"",Q22*S22),"")</f>
        <v/>
      </c>
      <c r="AC22" s="143"/>
      <c r="AD22" s="143"/>
      <c r="AE22" s="166" t="s">
        <v>60</v>
      </c>
      <c r="AF22" s="166"/>
      <c r="AG22" s="166"/>
      <c r="AH22" s="166"/>
      <c r="AI22" s="138" t="s">
        <v>61</v>
      </c>
      <c r="AJ22" s="139"/>
      <c r="AK22" s="139"/>
      <c r="AL22" s="140"/>
      <c r="AM22" s="138" t="s">
        <v>62</v>
      </c>
      <c r="AN22" s="139"/>
      <c r="AO22" s="139"/>
      <c r="AP22" s="139"/>
      <c r="AQ22" s="139"/>
      <c r="AR22" s="139"/>
      <c r="AS22" s="140"/>
      <c r="AT22" s="143">
        <v>2000</v>
      </c>
      <c r="AU22" s="143"/>
      <c r="AV22" s="167">
        <v>20</v>
      </c>
      <c r="AW22" s="138"/>
      <c r="AX22" s="64">
        <v>11</v>
      </c>
      <c r="AY22" s="22" t="s">
        <v>51</v>
      </c>
      <c r="AZ22" s="22" t="s">
        <v>106</v>
      </c>
      <c r="BA22" s="22" t="s">
        <v>108</v>
      </c>
      <c r="BB22" s="66" t="s">
        <v>105</v>
      </c>
      <c r="BC22" s="64">
        <v>13</v>
      </c>
      <c r="BD22" s="65" t="s">
        <v>52</v>
      </c>
      <c r="BE22" s="164">
        <f>IF(AT22*AV22=0,"",AT22*AV22)</f>
        <v>40000</v>
      </c>
      <c r="BF22" s="164"/>
      <c r="BG22" s="164"/>
      <c r="BH22" s="165"/>
    </row>
    <row r="23" spans="1:60" ht="18" customHeight="1" x14ac:dyDescent="0.45">
      <c r="A23" s="144"/>
      <c r="B23" s="144"/>
      <c r="C23" s="144"/>
      <c r="D23" s="144"/>
      <c r="E23" s="130"/>
      <c r="F23" s="131"/>
      <c r="G23" s="131"/>
      <c r="H23" s="138" t="str">
        <f>IFERROR(VLOOKUP(E23,作業用!$G$5:$I$35,2,FALSE),"")</f>
        <v/>
      </c>
      <c r="I23" s="139"/>
      <c r="J23" s="139"/>
      <c r="K23" s="139"/>
      <c r="L23" s="139"/>
      <c r="M23" s="139"/>
      <c r="N23" s="139"/>
      <c r="O23" s="139"/>
      <c r="P23" s="140"/>
      <c r="Q23" s="143" t="str">
        <f>IFERROR(VLOOKUP(E23,作業用!$G$5:$I$35,3,FALSE),"")</f>
        <v/>
      </c>
      <c r="R23" s="143"/>
      <c r="S23" s="144"/>
      <c r="T23" s="144"/>
      <c r="U23" s="12"/>
      <c r="V23" s="21"/>
      <c r="W23" s="22" t="s">
        <v>106</v>
      </c>
      <c r="X23" s="58" t="str">
        <f t="shared" si="0"/>
        <v/>
      </c>
      <c r="Y23" s="59" t="str">
        <f t="shared" si="1"/>
        <v/>
      </c>
      <c r="Z23" s="12"/>
      <c r="AA23" s="13"/>
      <c r="AB23" s="143" t="str">
        <f t="shared" si="2"/>
        <v/>
      </c>
      <c r="AC23" s="143"/>
      <c r="AD23" s="143"/>
      <c r="AF23" s="146" t="s">
        <v>66</v>
      </c>
      <c r="AG23" s="146"/>
      <c r="AH23" s="141" t="s">
        <v>130</v>
      </c>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row>
    <row r="24" spans="1:60" x14ac:dyDescent="0.45">
      <c r="A24" s="144"/>
      <c r="B24" s="144"/>
      <c r="C24" s="144"/>
      <c r="D24" s="144"/>
      <c r="E24" s="130"/>
      <c r="F24" s="131"/>
      <c r="G24" s="131"/>
      <c r="H24" s="138" t="str">
        <f>IFERROR(VLOOKUP(E24,作業用!$G$5:$I$35,2,FALSE),"")</f>
        <v/>
      </c>
      <c r="I24" s="139"/>
      <c r="J24" s="139"/>
      <c r="K24" s="139"/>
      <c r="L24" s="139"/>
      <c r="M24" s="139"/>
      <c r="N24" s="139"/>
      <c r="O24" s="139"/>
      <c r="P24" s="140"/>
      <c r="Q24" s="143" t="str">
        <f>IFERROR(VLOOKUP(E24,作業用!$G$5:$I$35,3,FALSE),"")</f>
        <v/>
      </c>
      <c r="R24" s="143"/>
      <c r="S24" s="144"/>
      <c r="T24" s="144"/>
      <c r="U24" s="12"/>
      <c r="V24" s="21"/>
      <c r="W24" s="22" t="s">
        <v>106</v>
      </c>
      <c r="X24" s="58" t="str">
        <f t="shared" si="0"/>
        <v/>
      </c>
      <c r="Y24" s="59" t="str">
        <f t="shared" si="1"/>
        <v/>
      </c>
      <c r="Z24" s="12"/>
      <c r="AA24" s="13"/>
      <c r="AB24" s="143" t="str">
        <f t="shared" si="2"/>
        <v/>
      </c>
      <c r="AC24" s="143"/>
      <c r="AD24" s="143"/>
      <c r="AF24" s="147"/>
      <c r="AG24" s="147"/>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row>
    <row r="25" spans="1:60" x14ac:dyDescent="0.45">
      <c r="A25" s="144"/>
      <c r="B25" s="144"/>
      <c r="C25" s="144"/>
      <c r="D25" s="144"/>
      <c r="E25" s="130"/>
      <c r="F25" s="131"/>
      <c r="G25" s="131"/>
      <c r="H25" s="138" t="str">
        <f>IFERROR(VLOOKUP(E25,作業用!$G$5:$I$35,2,FALSE),"")</f>
        <v/>
      </c>
      <c r="I25" s="139"/>
      <c r="J25" s="139"/>
      <c r="K25" s="139"/>
      <c r="L25" s="139"/>
      <c r="M25" s="139"/>
      <c r="N25" s="139"/>
      <c r="O25" s="139"/>
      <c r="P25" s="140"/>
      <c r="Q25" s="143" t="str">
        <f>IFERROR(VLOOKUP(E25,作業用!$G$5:$I$35,3,FALSE),"")</f>
        <v/>
      </c>
      <c r="R25" s="143"/>
      <c r="S25" s="144"/>
      <c r="T25" s="144"/>
      <c r="U25" s="12"/>
      <c r="V25" s="21"/>
      <c r="W25" s="22" t="s">
        <v>106</v>
      </c>
      <c r="X25" s="58" t="str">
        <f t="shared" si="0"/>
        <v/>
      </c>
      <c r="Y25" s="59" t="str">
        <f t="shared" si="1"/>
        <v/>
      </c>
      <c r="Z25" s="12"/>
      <c r="AA25" s="13"/>
      <c r="AB25" s="143" t="str">
        <f t="shared" si="2"/>
        <v/>
      </c>
      <c r="AC25" s="143"/>
      <c r="AD25" s="143"/>
      <c r="AF25" s="147"/>
      <c r="AG25" s="147"/>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row>
    <row r="26" spans="1:60" ht="18" customHeight="1" x14ac:dyDescent="0.45">
      <c r="A26" s="144"/>
      <c r="B26" s="144"/>
      <c r="C26" s="144"/>
      <c r="D26" s="144"/>
      <c r="E26" s="130"/>
      <c r="F26" s="131"/>
      <c r="G26" s="131"/>
      <c r="H26" s="138" t="str">
        <f>IFERROR(VLOOKUP(E26,作業用!$G$5:$I$35,2,FALSE),"")</f>
        <v/>
      </c>
      <c r="I26" s="139"/>
      <c r="J26" s="139"/>
      <c r="K26" s="139"/>
      <c r="L26" s="139"/>
      <c r="M26" s="139"/>
      <c r="N26" s="139"/>
      <c r="O26" s="139"/>
      <c r="P26" s="140"/>
      <c r="Q26" s="143" t="str">
        <f>IFERROR(VLOOKUP(E26,作業用!$G$5:$I$35,3,FALSE),"")</f>
        <v/>
      </c>
      <c r="R26" s="143"/>
      <c r="S26" s="144"/>
      <c r="T26" s="144"/>
      <c r="U26" s="12"/>
      <c r="V26" s="21"/>
      <c r="W26" s="22" t="s">
        <v>106</v>
      </c>
      <c r="X26" s="58" t="str">
        <f t="shared" si="0"/>
        <v/>
      </c>
      <c r="Y26" s="59" t="str">
        <f t="shared" si="1"/>
        <v/>
      </c>
      <c r="Z26" s="12"/>
      <c r="AA26" s="13"/>
      <c r="AB26" s="143" t="str">
        <f t="shared" si="2"/>
        <v/>
      </c>
      <c r="AC26" s="143"/>
      <c r="AD26" s="143"/>
      <c r="AF26" s="147"/>
      <c r="AG26" s="147"/>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row>
    <row r="27" spans="1:60" x14ac:dyDescent="0.45">
      <c r="A27" s="144"/>
      <c r="B27" s="144"/>
      <c r="C27" s="144"/>
      <c r="D27" s="144"/>
      <c r="E27" s="130"/>
      <c r="F27" s="131"/>
      <c r="G27" s="131"/>
      <c r="H27" s="138" t="str">
        <f>IFERROR(VLOOKUP(E27,作業用!$G$5:$I$35,2,FALSE),"")</f>
        <v/>
      </c>
      <c r="I27" s="139"/>
      <c r="J27" s="139"/>
      <c r="K27" s="139"/>
      <c r="L27" s="139"/>
      <c r="M27" s="139"/>
      <c r="N27" s="139"/>
      <c r="O27" s="139"/>
      <c r="P27" s="140"/>
      <c r="Q27" s="143" t="str">
        <f>IFERROR(VLOOKUP(E27,作業用!$G$5:$I$35,3,FALSE),"")</f>
        <v/>
      </c>
      <c r="R27" s="143"/>
      <c r="S27" s="144"/>
      <c r="T27" s="144"/>
      <c r="U27" s="12"/>
      <c r="V27" s="21"/>
      <c r="W27" s="22" t="s">
        <v>106</v>
      </c>
      <c r="X27" s="58" t="str">
        <f t="shared" si="0"/>
        <v/>
      </c>
      <c r="Y27" s="59" t="str">
        <f t="shared" si="1"/>
        <v/>
      </c>
      <c r="Z27" s="12"/>
      <c r="AA27" s="13"/>
      <c r="AB27" s="143" t="str">
        <f t="shared" si="2"/>
        <v/>
      </c>
      <c r="AC27" s="143"/>
      <c r="AD27" s="143"/>
      <c r="AF27" s="147"/>
      <c r="AG27" s="147"/>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row>
    <row r="28" spans="1:60" x14ac:dyDescent="0.45">
      <c r="A28" s="155"/>
      <c r="B28" s="155"/>
      <c r="C28" s="155"/>
      <c r="D28" s="155"/>
      <c r="E28" s="151"/>
      <c r="F28" s="152"/>
      <c r="G28" s="153"/>
      <c r="H28" s="151"/>
      <c r="I28" s="152"/>
      <c r="J28" s="152"/>
      <c r="K28" s="152"/>
      <c r="L28" s="152"/>
      <c r="M28" s="152"/>
      <c r="N28" s="152"/>
      <c r="O28" s="152"/>
      <c r="P28" s="153"/>
      <c r="Q28" s="156"/>
      <c r="R28" s="156"/>
      <c r="S28" s="157"/>
      <c r="T28" s="157"/>
      <c r="U28" s="26"/>
      <c r="V28" s="27"/>
      <c r="W28" s="84" t="s">
        <v>106</v>
      </c>
      <c r="X28" s="85" t="str">
        <f t="shared" si="0"/>
        <v/>
      </c>
      <c r="Y28" s="86" t="str">
        <f t="shared" si="1"/>
        <v/>
      </c>
      <c r="Z28" s="26"/>
      <c r="AA28" s="28"/>
      <c r="AB28" s="156" t="str">
        <f t="shared" ref="AB28:AB29" si="3">IF(Q28*S28=0,"",Q28*S28)</f>
        <v/>
      </c>
      <c r="AC28" s="156"/>
      <c r="AD28" s="156"/>
      <c r="AF28" s="147"/>
      <c r="AG28" s="147"/>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row>
    <row r="29" spans="1:60" x14ac:dyDescent="0.45">
      <c r="A29" s="155"/>
      <c r="B29" s="155"/>
      <c r="C29" s="155"/>
      <c r="D29" s="155"/>
      <c r="E29" s="151"/>
      <c r="F29" s="152"/>
      <c r="G29" s="153"/>
      <c r="H29" s="151"/>
      <c r="I29" s="152"/>
      <c r="J29" s="152"/>
      <c r="K29" s="152"/>
      <c r="L29" s="152"/>
      <c r="M29" s="152"/>
      <c r="N29" s="152"/>
      <c r="O29" s="152"/>
      <c r="P29" s="153"/>
      <c r="Q29" s="156"/>
      <c r="R29" s="156"/>
      <c r="S29" s="157"/>
      <c r="T29" s="157"/>
      <c r="U29" s="26"/>
      <c r="V29" s="27"/>
      <c r="W29" s="84" t="s">
        <v>106</v>
      </c>
      <c r="X29" s="85" t="str">
        <f t="shared" si="0"/>
        <v/>
      </c>
      <c r="Y29" s="86" t="str">
        <f t="shared" si="1"/>
        <v/>
      </c>
      <c r="Z29" s="26"/>
      <c r="AA29" s="28"/>
      <c r="AB29" s="156" t="str">
        <f t="shared" si="3"/>
        <v/>
      </c>
      <c r="AC29" s="156"/>
      <c r="AD29" s="156"/>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8" t="s">
        <v>19</v>
      </c>
      <c r="R30" s="158"/>
      <c r="S30" s="161" t="str">
        <f>IF(SUM(S21:T29)=0,"",SUM(S21:T29))</f>
        <v/>
      </c>
      <c r="T30" s="161"/>
      <c r="U30" s="44"/>
      <c r="V30" s="44"/>
      <c r="W30" s="44"/>
      <c r="X30" s="44"/>
      <c r="Y30" s="44"/>
      <c r="Z30" s="158" t="s">
        <v>13</v>
      </c>
      <c r="AA30" s="158"/>
      <c r="AB30" s="159" t="str">
        <f>IF(SUM(AB21:AD29)=0,"",SUM(AB21:AD29))</f>
        <v/>
      </c>
      <c r="AC30" s="159"/>
      <c r="AD30" s="159"/>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141" t="s">
        <v>132</v>
      </c>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row>
    <row r="32" spans="1:60" ht="18" customHeight="1" x14ac:dyDescent="0.45">
      <c r="A32" s="154"/>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row>
    <row r="33" spans="1:60" ht="18" customHeight="1" x14ac:dyDescent="0.45">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row>
    <row r="35" spans="1:60" ht="22.2" customHeight="1" x14ac:dyDescent="0.45">
      <c r="A35" s="116" t="s">
        <v>112</v>
      </c>
      <c r="B35" s="116"/>
      <c r="C35" s="56"/>
      <c r="D35" s="36" t="s">
        <v>109</v>
      </c>
      <c r="E35" s="56"/>
      <c r="F35" s="38" t="s">
        <v>110</v>
      </c>
      <c r="G35" s="57"/>
      <c r="H35" s="38" t="s">
        <v>113</v>
      </c>
      <c r="T35" s="39"/>
      <c r="U35" s="39"/>
      <c r="V35" s="160" t="s">
        <v>120</v>
      </c>
      <c r="W35" s="160"/>
      <c r="X35" s="160"/>
      <c r="Y35" s="160"/>
      <c r="Z35" s="160"/>
      <c r="AA35" s="160"/>
      <c r="AB35" s="160"/>
      <c r="AC35" s="160"/>
      <c r="AD35" s="160"/>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row>
    <row r="36" spans="1:60" x14ac:dyDescent="0.45">
      <c r="A36" s="145" t="s">
        <v>122</v>
      </c>
      <c r="B36" s="145"/>
      <c r="C36" s="145"/>
      <c r="D36" s="145"/>
      <c r="E36" s="135" t="s">
        <v>6</v>
      </c>
      <c r="F36" s="136"/>
      <c r="G36" s="137"/>
      <c r="H36" s="135" t="s">
        <v>7</v>
      </c>
      <c r="I36" s="136"/>
      <c r="J36" s="136"/>
      <c r="K36" s="136"/>
      <c r="L36" s="136"/>
      <c r="M36" s="136"/>
      <c r="N36" s="136"/>
      <c r="O36" s="136"/>
      <c r="P36" s="137"/>
      <c r="Q36" s="145" t="s">
        <v>8</v>
      </c>
      <c r="R36" s="145"/>
      <c r="S36" s="145" t="s">
        <v>9</v>
      </c>
      <c r="T36" s="145"/>
      <c r="U36" s="135" t="s">
        <v>10</v>
      </c>
      <c r="V36" s="136"/>
      <c r="W36" s="136"/>
      <c r="X36" s="136"/>
      <c r="Y36" s="137"/>
      <c r="Z36" s="145" t="s">
        <v>11</v>
      </c>
      <c r="AA36" s="145"/>
      <c r="AB36" s="145" t="s">
        <v>12</v>
      </c>
      <c r="AC36" s="145"/>
      <c r="AD36" s="145"/>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row>
    <row r="37" spans="1:60" x14ac:dyDescent="0.45">
      <c r="A37" s="144"/>
      <c r="B37" s="144"/>
      <c r="C37" s="144"/>
      <c r="D37" s="144"/>
      <c r="E37" s="130"/>
      <c r="F37" s="131"/>
      <c r="G37" s="131"/>
      <c r="H37" s="138" t="str">
        <f>IFERROR(VLOOKUP(E37,作業用!$G$5:$I$35,2,FALSE),"")</f>
        <v/>
      </c>
      <c r="I37" s="139"/>
      <c r="J37" s="139"/>
      <c r="K37" s="139"/>
      <c r="L37" s="139"/>
      <c r="M37" s="139"/>
      <c r="N37" s="139"/>
      <c r="O37" s="139"/>
      <c r="P37" s="140"/>
      <c r="Q37" s="143" t="str">
        <f>IFERROR(VLOOKUP(E37,作業用!$G$5:$I$35,3,FALSE),"")</f>
        <v/>
      </c>
      <c r="R37" s="143"/>
      <c r="S37" s="144"/>
      <c r="T37" s="144"/>
      <c r="U37" s="12"/>
      <c r="V37" s="21"/>
      <c r="W37" s="22" t="s">
        <v>106</v>
      </c>
      <c r="X37" s="58" t="str">
        <f>IFERROR(_xlfn.IFS(V37="00",U37,V37=10,U37,V37=20,U37,V37=30,U37+1,V37=40,U37+1,V37=50,U37+1),"")</f>
        <v/>
      </c>
      <c r="Y37" s="59" t="str">
        <f>IFERROR(_xlfn.IFS(V37="00",30,V37=10,40,V37=20,50,V37=30,"00",V37=40,10,V37=50,20),"")</f>
        <v/>
      </c>
      <c r="Z37" s="12"/>
      <c r="AA37" s="13"/>
      <c r="AB37" s="143" t="str">
        <f t="shared" ref="AB37:AB43" si="4">IFERROR(IF(Q37*S37=0,"",Q37*S37),"")</f>
        <v/>
      </c>
      <c r="AC37" s="143"/>
      <c r="AD37" s="143"/>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row>
    <row r="38" spans="1:60" x14ac:dyDescent="0.45">
      <c r="A38" s="144"/>
      <c r="B38" s="144"/>
      <c r="C38" s="144"/>
      <c r="D38" s="144"/>
      <c r="E38" s="130"/>
      <c r="F38" s="131"/>
      <c r="G38" s="131"/>
      <c r="H38" s="138" t="str">
        <f>IFERROR(VLOOKUP(E38,作業用!$G$5:$I$35,2,FALSE),"")</f>
        <v/>
      </c>
      <c r="I38" s="139"/>
      <c r="J38" s="139"/>
      <c r="K38" s="139"/>
      <c r="L38" s="139"/>
      <c r="M38" s="139"/>
      <c r="N38" s="139"/>
      <c r="O38" s="139"/>
      <c r="P38" s="140"/>
      <c r="Q38" s="143" t="str">
        <f>IFERROR(VLOOKUP(E38,作業用!$G$5:$I$35,3,FALSE),"")</f>
        <v/>
      </c>
      <c r="R38" s="143"/>
      <c r="S38" s="144"/>
      <c r="T38" s="144"/>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3" t="str">
        <f t="shared" si="4"/>
        <v/>
      </c>
      <c r="AC38" s="143"/>
      <c r="AD38" s="143"/>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row>
    <row r="39" spans="1:60" x14ac:dyDescent="0.45">
      <c r="A39" s="144"/>
      <c r="B39" s="144"/>
      <c r="C39" s="144"/>
      <c r="D39" s="144"/>
      <c r="E39" s="130"/>
      <c r="F39" s="131"/>
      <c r="G39" s="131"/>
      <c r="H39" s="138" t="str">
        <f>IFERROR(VLOOKUP(E39,作業用!$G$5:$I$35,2,FALSE),"")</f>
        <v/>
      </c>
      <c r="I39" s="139"/>
      <c r="J39" s="139"/>
      <c r="K39" s="139"/>
      <c r="L39" s="139"/>
      <c r="M39" s="139"/>
      <c r="N39" s="139"/>
      <c r="O39" s="139"/>
      <c r="P39" s="140"/>
      <c r="Q39" s="143" t="str">
        <f>IFERROR(VLOOKUP(E39,作業用!$G$5:$I$35,3,FALSE),"")</f>
        <v/>
      </c>
      <c r="R39" s="143"/>
      <c r="S39" s="144"/>
      <c r="T39" s="144"/>
      <c r="U39" s="12"/>
      <c r="V39" s="21"/>
      <c r="W39" s="22" t="s">
        <v>106</v>
      </c>
      <c r="X39" s="58" t="str">
        <f t="shared" si="5"/>
        <v/>
      </c>
      <c r="Y39" s="59" t="str">
        <f t="shared" si="6"/>
        <v/>
      </c>
      <c r="Z39" s="12"/>
      <c r="AA39" s="13"/>
      <c r="AB39" s="143" t="str">
        <f t="shared" si="4"/>
        <v/>
      </c>
      <c r="AC39" s="143"/>
      <c r="AD39" s="143"/>
    </row>
    <row r="40" spans="1:60" x14ac:dyDescent="0.45">
      <c r="A40" s="144"/>
      <c r="B40" s="144"/>
      <c r="C40" s="144"/>
      <c r="D40" s="144"/>
      <c r="E40" s="130"/>
      <c r="F40" s="131"/>
      <c r="G40" s="131"/>
      <c r="H40" s="138" t="str">
        <f>IFERROR(VLOOKUP(E40,作業用!$G$5:$I$35,2,FALSE),"")</f>
        <v/>
      </c>
      <c r="I40" s="139"/>
      <c r="J40" s="139"/>
      <c r="K40" s="139"/>
      <c r="L40" s="139"/>
      <c r="M40" s="139"/>
      <c r="N40" s="139"/>
      <c r="O40" s="139"/>
      <c r="P40" s="140"/>
      <c r="Q40" s="143" t="str">
        <f>IFERROR(VLOOKUP(E40,作業用!$G$5:$I$35,3,FALSE),"")</f>
        <v/>
      </c>
      <c r="R40" s="143"/>
      <c r="S40" s="144"/>
      <c r="T40" s="144"/>
      <c r="U40" s="12"/>
      <c r="V40" s="21"/>
      <c r="W40" s="22" t="s">
        <v>106</v>
      </c>
      <c r="X40" s="58" t="str">
        <f t="shared" si="5"/>
        <v/>
      </c>
      <c r="Y40" s="59" t="str">
        <f t="shared" si="6"/>
        <v/>
      </c>
      <c r="Z40" s="12"/>
      <c r="AA40" s="13"/>
      <c r="AB40" s="143" t="str">
        <f t="shared" si="4"/>
        <v/>
      </c>
      <c r="AC40" s="143"/>
      <c r="AD40" s="143"/>
    </row>
    <row r="41" spans="1:60" x14ac:dyDescent="0.45">
      <c r="A41" s="144"/>
      <c r="B41" s="144"/>
      <c r="C41" s="144"/>
      <c r="D41" s="144"/>
      <c r="E41" s="130"/>
      <c r="F41" s="131"/>
      <c r="G41" s="131"/>
      <c r="H41" s="138" t="str">
        <f>IFERROR(VLOOKUP(E41,作業用!$G$5:$I$35,2,FALSE),"")</f>
        <v/>
      </c>
      <c r="I41" s="139"/>
      <c r="J41" s="139"/>
      <c r="K41" s="139"/>
      <c r="L41" s="139"/>
      <c r="M41" s="139"/>
      <c r="N41" s="139"/>
      <c r="O41" s="139"/>
      <c r="P41" s="140"/>
      <c r="Q41" s="143" t="str">
        <f>IFERROR(VLOOKUP(E41,作業用!$G$5:$I$35,3,FALSE),"")</f>
        <v/>
      </c>
      <c r="R41" s="143"/>
      <c r="S41" s="144"/>
      <c r="T41" s="144"/>
      <c r="U41" s="12"/>
      <c r="V41" s="21"/>
      <c r="W41" s="22" t="s">
        <v>106</v>
      </c>
      <c r="X41" s="58" t="str">
        <f t="shared" si="5"/>
        <v/>
      </c>
      <c r="Y41" s="59" t="str">
        <f t="shared" si="6"/>
        <v/>
      </c>
      <c r="Z41" s="12"/>
      <c r="AA41" s="13"/>
      <c r="AB41" s="143" t="str">
        <f t="shared" si="4"/>
        <v/>
      </c>
      <c r="AC41" s="143"/>
      <c r="AD41" s="143"/>
    </row>
    <row r="42" spans="1:60" x14ac:dyDescent="0.45">
      <c r="A42" s="144"/>
      <c r="B42" s="144"/>
      <c r="C42" s="144"/>
      <c r="D42" s="144"/>
      <c r="E42" s="130"/>
      <c r="F42" s="131"/>
      <c r="G42" s="131"/>
      <c r="H42" s="138" t="str">
        <f>IFERROR(VLOOKUP(E42,作業用!$G$5:$I$35,2,FALSE),"")</f>
        <v/>
      </c>
      <c r="I42" s="139"/>
      <c r="J42" s="139"/>
      <c r="K42" s="139"/>
      <c r="L42" s="139"/>
      <c r="M42" s="139"/>
      <c r="N42" s="139"/>
      <c r="O42" s="139"/>
      <c r="P42" s="140"/>
      <c r="Q42" s="143" t="str">
        <f>IFERROR(VLOOKUP(E42,作業用!$G$5:$I$35,3,FALSE),"")</f>
        <v/>
      </c>
      <c r="R42" s="143"/>
      <c r="S42" s="144"/>
      <c r="T42" s="144"/>
      <c r="U42" s="12"/>
      <c r="V42" s="21"/>
      <c r="W42" s="22" t="s">
        <v>106</v>
      </c>
      <c r="X42" s="58" t="str">
        <f t="shared" si="5"/>
        <v/>
      </c>
      <c r="Y42" s="59" t="str">
        <f t="shared" si="6"/>
        <v/>
      </c>
      <c r="Z42" s="12"/>
      <c r="AA42" s="13"/>
      <c r="AB42" s="143" t="str">
        <f t="shared" si="4"/>
        <v/>
      </c>
      <c r="AC42" s="143"/>
      <c r="AD42" s="143"/>
    </row>
    <row r="43" spans="1:60" x14ac:dyDescent="0.45">
      <c r="A43" s="144"/>
      <c r="B43" s="144"/>
      <c r="C43" s="144"/>
      <c r="D43" s="144"/>
      <c r="E43" s="130"/>
      <c r="F43" s="131"/>
      <c r="G43" s="131"/>
      <c r="H43" s="138" t="str">
        <f>IFERROR(VLOOKUP(E43,作業用!$G$5:$I$35,2,FALSE),"")</f>
        <v/>
      </c>
      <c r="I43" s="139"/>
      <c r="J43" s="139"/>
      <c r="K43" s="139"/>
      <c r="L43" s="139"/>
      <c r="M43" s="139"/>
      <c r="N43" s="139"/>
      <c r="O43" s="139"/>
      <c r="P43" s="140"/>
      <c r="Q43" s="143" t="str">
        <f>IFERROR(VLOOKUP(E43,作業用!$G$5:$I$35,3,FALSE),"")</f>
        <v/>
      </c>
      <c r="R43" s="143"/>
      <c r="S43" s="144"/>
      <c r="T43" s="144"/>
      <c r="U43" s="12"/>
      <c r="V43" s="21"/>
      <c r="W43" s="22" t="s">
        <v>106</v>
      </c>
      <c r="X43" s="58" t="str">
        <f t="shared" si="5"/>
        <v/>
      </c>
      <c r="Y43" s="59" t="str">
        <f t="shared" si="6"/>
        <v/>
      </c>
      <c r="Z43" s="12"/>
      <c r="AA43" s="13"/>
      <c r="AB43" s="143" t="str">
        <f t="shared" si="4"/>
        <v/>
      </c>
      <c r="AC43" s="143"/>
      <c r="AD43" s="143"/>
    </row>
    <row r="44" spans="1:60" x14ac:dyDescent="0.45">
      <c r="A44" s="162"/>
      <c r="B44" s="162"/>
      <c r="C44" s="162"/>
      <c r="D44" s="162"/>
      <c r="E44" s="132"/>
      <c r="F44" s="133"/>
      <c r="G44" s="134"/>
      <c r="H44" s="132"/>
      <c r="I44" s="133"/>
      <c r="J44" s="133"/>
      <c r="K44" s="133"/>
      <c r="L44" s="133"/>
      <c r="M44" s="133"/>
      <c r="N44" s="133"/>
      <c r="O44" s="133"/>
      <c r="P44" s="134"/>
      <c r="Q44" s="163"/>
      <c r="R44" s="163"/>
      <c r="S44" s="162"/>
      <c r="T44" s="162"/>
      <c r="U44" s="26"/>
      <c r="V44" s="27"/>
      <c r="W44" s="84" t="s">
        <v>106</v>
      </c>
      <c r="X44" s="85" t="str">
        <f t="shared" si="5"/>
        <v/>
      </c>
      <c r="Y44" s="86" t="str">
        <f t="shared" si="6"/>
        <v/>
      </c>
      <c r="Z44" s="26"/>
      <c r="AA44" s="28"/>
      <c r="AB44" s="163" t="str">
        <f t="shared" ref="AB44:AB45" si="7">IF(Q44*S44=0,"",Q44*S44)</f>
        <v/>
      </c>
      <c r="AC44" s="163"/>
      <c r="AD44" s="163"/>
    </row>
    <row r="45" spans="1:60" x14ac:dyDescent="0.45">
      <c r="A45" s="162"/>
      <c r="B45" s="162"/>
      <c r="C45" s="162"/>
      <c r="D45" s="162"/>
      <c r="E45" s="132"/>
      <c r="F45" s="133"/>
      <c r="G45" s="134"/>
      <c r="H45" s="132"/>
      <c r="I45" s="133"/>
      <c r="J45" s="133"/>
      <c r="K45" s="133"/>
      <c r="L45" s="133"/>
      <c r="M45" s="133"/>
      <c r="N45" s="133"/>
      <c r="O45" s="133"/>
      <c r="P45" s="134"/>
      <c r="Q45" s="163"/>
      <c r="R45" s="163"/>
      <c r="S45" s="162"/>
      <c r="T45" s="162"/>
      <c r="U45" s="26"/>
      <c r="V45" s="27"/>
      <c r="W45" s="84" t="s">
        <v>106</v>
      </c>
      <c r="X45" s="85" t="str">
        <f t="shared" si="5"/>
        <v/>
      </c>
      <c r="Y45" s="86" t="str">
        <f t="shared" si="6"/>
        <v/>
      </c>
      <c r="Z45" s="26"/>
      <c r="AA45" s="28"/>
      <c r="AB45" s="163" t="str">
        <f t="shared" si="7"/>
        <v/>
      </c>
      <c r="AC45" s="163"/>
      <c r="AD45" s="163"/>
    </row>
    <row r="46" spans="1:60" ht="22.2" x14ac:dyDescent="0.55000000000000004">
      <c r="A46" s="40"/>
      <c r="B46" s="41" t="s">
        <v>129</v>
      </c>
      <c r="C46" s="42" t="s">
        <v>131</v>
      </c>
      <c r="D46" s="44"/>
      <c r="E46" s="44"/>
      <c r="F46" s="44"/>
      <c r="G46" s="44"/>
      <c r="H46" s="44"/>
      <c r="I46" s="44"/>
      <c r="J46" s="44"/>
      <c r="K46" s="44"/>
      <c r="L46" s="44"/>
      <c r="M46" s="44"/>
      <c r="N46" s="44"/>
      <c r="O46" s="44"/>
      <c r="P46" s="44"/>
      <c r="Q46" s="158" t="s">
        <v>19</v>
      </c>
      <c r="R46" s="158"/>
      <c r="S46" s="161" t="str">
        <f>IF(SUM(S37:T45)=0,"",SUM(S37:T45))</f>
        <v/>
      </c>
      <c r="T46" s="161"/>
      <c r="U46" s="44"/>
      <c r="V46" s="44"/>
      <c r="W46" s="44"/>
      <c r="X46" s="44"/>
      <c r="Y46" s="44"/>
      <c r="Z46" s="158" t="s">
        <v>13</v>
      </c>
      <c r="AA46" s="158"/>
      <c r="AB46" s="159" t="str">
        <f>IF(SUM(AB37:AD45)=0,"",SUM(AB37:AD45))</f>
        <v/>
      </c>
      <c r="AC46" s="159"/>
      <c r="AD46" s="159"/>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5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ILzfQUAjN6gexnjlDknXntBfnfTND5lTyJ/3pDIs9ysQu4wBLh73dCnIpafDEZgtRZogF/loLsvuHWSgUS7BaA==" saltValue="axNmvXkGQQp6rdp+FalDnA==" spinCount="100000" sheet="1" formatCells="0" formatColumns="0" formatRows="0" insertColumns="0" insertRows="0" insertHyperlinks="0" deleteColumns="0" deleteRows="0"/>
  <mergeCells count="213">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V19:AD19"/>
    <mergeCell ref="BC20:BD20"/>
    <mergeCell ref="AE16:AP17"/>
    <mergeCell ref="AT19:AW19"/>
    <mergeCell ref="A48:AD49"/>
    <mergeCell ref="AH31:BH38"/>
    <mergeCell ref="BE20:BH20"/>
    <mergeCell ref="AE21:AH21"/>
    <mergeCell ref="AI21:AL21"/>
    <mergeCell ref="AE12:AI12"/>
    <mergeCell ref="AJ12:AR12"/>
    <mergeCell ref="BE21:BH21"/>
    <mergeCell ref="AX20:BB20"/>
    <mergeCell ref="AJ13:AR13"/>
    <mergeCell ref="AE20:AH20"/>
    <mergeCell ref="AE22:AH22"/>
    <mergeCell ref="AI22:AL22"/>
    <mergeCell ref="AM22:AS22"/>
    <mergeCell ref="AT22:AU22"/>
    <mergeCell ref="AV22:AW22"/>
    <mergeCell ref="AM21:AS21"/>
    <mergeCell ref="AT21:AU21"/>
    <mergeCell ref="AV21:AW21"/>
    <mergeCell ref="U20:Y20"/>
    <mergeCell ref="AM20:AS20"/>
    <mergeCell ref="AT20:AU20"/>
    <mergeCell ref="AV20:AW20"/>
    <mergeCell ref="AI20:AL20"/>
    <mergeCell ref="BE22:BH22"/>
    <mergeCell ref="AB46:AD46"/>
    <mergeCell ref="AB45:AD45"/>
    <mergeCell ref="A45:D45"/>
    <mergeCell ref="Q45:R45"/>
    <mergeCell ref="S45:T45"/>
    <mergeCell ref="AB43:AD43"/>
    <mergeCell ref="A44:D44"/>
    <mergeCell ref="Q44:R44"/>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AB28:AD28"/>
    <mergeCell ref="S29:T29"/>
    <mergeCell ref="AB29:AD29"/>
    <mergeCell ref="A28:D28"/>
    <mergeCell ref="Q28:R28"/>
    <mergeCell ref="S28:T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E20:G20"/>
    <mergeCell ref="E21:G21"/>
    <mergeCell ref="E22:G22"/>
    <mergeCell ref="E23:G23"/>
    <mergeCell ref="E24:G24"/>
    <mergeCell ref="E26:G26"/>
    <mergeCell ref="E27:G27"/>
    <mergeCell ref="E28:G28"/>
    <mergeCell ref="E29:G29"/>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A815ABD3-76B2-482F-A4BF-BECFD2663401}">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J10" sqref="AJ10"/>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1" t="s">
        <v>118</v>
      </c>
      <c r="B2" s="181"/>
      <c r="C2" s="181"/>
      <c r="D2" s="182" t="str">
        <f>IF(発注書1日目・2日目!F7=0,"",発注書1日目・2日目!F7)</f>
        <v/>
      </c>
      <c r="E2" s="182"/>
      <c r="F2" s="182"/>
      <c r="G2" s="181" t="s">
        <v>119</v>
      </c>
      <c r="H2" s="181"/>
      <c r="I2" s="181"/>
      <c r="J2" s="181"/>
      <c r="K2" s="182" t="str">
        <f>IF(発注書1日目・2日目!F8=0,"",発注書1日目・2日目!F8)</f>
        <v/>
      </c>
      <c r="L2" s="182"/>
      <c r="M2" s="182"/>
      <c r="N2" s="182"/>
      <c r="O2" s="182"/>
      <c r="P2" s="182"/>
      <c r="Q2" s="182"/>
      <c r="R2" s="182"/>
      <c r="S2" s="182"/>
      <c r="T2" s="182"/>
      <c r="U2" s="182"/>
      <c r="V2" s="182"/>
      <c r="W2" s="182"/>
      <c r="X2" s="182"/>
      <c r="Y2" s="182"/>
      <c r="Z2" s="182"/>
      <c r="AA2" s="182"/>
      <c r="AB2" s="182"/>
      <c r="AC2" s="182"/>
      <c r="AD2" s="182"/>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16" t="s">
        <v>111</v>
      </c>
      <c r="B4" s="116"/>
      <c r="C4" s="56"/>
      <c r="D4" s="36" t="s">
        <v>109</v>
      </c>
      <c r="E4" s="56"/>
      <c r="F4" s="38" t="s">
        <v>110</v>
      </c>
      <c r="G4" s="57"/>
      <c r="H4" s="38" t="s">
        <v>113</v>
      </c>
      <c r="Q4" s="37"/>
      <c r="R4" s="37"/>
      <c r="S4" s="37"/>
      <c r="T4" s="39"/>
      <c r="U4" s="39"/>
      <c r="V4" s="39"/>
      <c r="W4" s="160" t="s">
        <v>120</v>
      </c>
      <c r="X4" s="160"/>
      <c r="Y4" s="160"/>
      <c r="Z4" s="160"/>
      <c r="AA4" s="160"/>
      <c r="AB4" s="160"/>
      <c r="AC4" s="160"/>
      <c r="AD4" s="160"/>
      <c r="AJ4" s="95">
        <f>SUM(S15,S31)</f>
        <v>0</v>
      </c>
      <c r="AK4" s="95"/>
      <c r="AL4" s="95"/>
      <c r="AM4" s="95"/>
      <c r="AN4" s="95"/>
      <c r="AO4" s="95"/>
      <c r="AP4" s="95"/>
      <c r="AQ4" s="95"/>
      <c r="AR4" s="95"/>
      <c r="AS4" s="95"/>
      <c r="AT4" s="95"/>
      <c r="AU4" s="95"/>
    </row>
    <row r="5" spans="1:60" x14ac:dyDescent="0.45">
      <c r="A5" s="145" t="s">
        <v>122</v>
      </c>
      <c r="B5" s="145"/>
      <c r="C5" s="145"/>
      <c r="D5" s="145"/>
      <c r="E5" s="135" t="s">
        <v>6</v>
      </c>
      <c r="F5" s="136"/>
      <c r="G5" s="136"/>
      <c r="H5" s="135" t="s">
        <v>7</v>
      </c>
      <c r="I5" s="136"/>
      <c r="J5" s="136"/>
      <c r="K5" s="136"/>
      <c r="L5" s="136"/>
      <c r="M5" s="136"/>
      <c r="N5" s="136"/>
      <c r="O5" s="136"/>
      <c r="P5" s="137"/>
      <c r="Q5" s="145" t="s">
        <v>8</v>
      </c>
      <c r="R5" s="145"/>
      <c r="S5" s="145" t="s">
        <v>9</v>
      </c>
      <c r="T5" s="145"/>
      <c r="U5" s="135" t="s">
        <v>10</v>
      </c>
      <c r="V5" s="136"/>
      <c r="W5" s="136"/>
      <c r="X5" s="136"/>
      <c r="Y5" s="137"/>
      <c r="Z5" s="145" t="s">
        <v>11</v>
      </c>
      <c r="AA5" s="145"/>
      <c r="AB5" s="145" t="s">
        <v>12</v>
      </c>
      <c r="AC5" s="145"/>
      <c r="AD5" s="145"/>
      <c r="AJ5" s="96">
        <f>SUM(AB15,AB31)</f>
        <v>0</v>
      </c>
      <c r="AK5" s="95"/>
      <c r="AL5" s="95"/>
      <c r="AM5" s="95"/>
      <c r="AN5" s="95"/>
      <c r="AO5" s="95"/>
      <c r="AP5" s="95"/>
      <c r="AQ5" s="95"/>
      <c r="AR5" s="95"/>
      <c r="AS5" s="95"/>
      <c r="AT5" s="95"/>
      <c r="AU5" s="95"/>
    </row>
    <row r="6" spans="1:60" ht="18" customHeight="1" x14ac:dyDescent="0.45">
      <c r="A6" s="144"/>
      <c r="B6" s="144"/>
      <c r="C6" s="144"/>
      <c r="D6" s="144"/>
      <c r="E6" s="130"/>
      <c r="F6" s="131"/>
      <c r="G6" s="131"/>
      <c r="H6" s="138" t="str">
        <f>IFERROR(VLOOKUP(E6,作業用!$G$5:$I$35,2,FALSE),"")</f>
        <v/>
      </c>
      <c r="I6" s="139"/>
      <c r="J6" s="139"/>
      <c r="K6" s="139"/>
      <c r="L6" s="139"/>
      <c r="M6" s="139"/>
      <c r="N6" s="139"/>
      <c r="O6" s="139"/>
      <c r="P6" s="140"/>
      <c r="Q6" s="143" t="str">
        <f>IFERROR(VLOOKUP(E6,作業用!$G$5:$I$35,3,FALSE),"")</f>
        <v/>
      </c>
      <c r="R6" s="143"/>
      <c r="S6" s="144"/>
      <c r="T6" s="144"/>
      <c r="U6" s="12"/>
      <c r="V6" s="21"/>
      <c r="W6" s="22" t="s">
        <v>106</v>
      </c>
      <c r="X6" s="58" t="str">
        <f>IFERROR(_xlfn.IFS(V6="00",U6,V6=10,U6,V6=20,U6,V6=30,U6+1,V6=40,U6+1,V6=50,U6+1),"")</f>
        <v/>
      </c>
      <c r="Y6" s="59" t="str">
        <f>IFERROR(_xlfn.IFS(V6="00",30,V6=10,40,V6=20,50,V6=30,"00",V6=40,10,V6=50,20),"")</f>
        <v/>
      </c>
      <c r="Z6" s="12"/>
      <c r="AA6" s="13"/>
      <c r="AB6" s="143" t="str">
        <f t="shared" ref="AB6:AB12" si="0">IFERROR(IF(Q6*S6=0,"",Q6*S6),"")</f>
        <v/>
      </c>
      <c r="AC6" s="143"/>
      <c r="AD6" s="143"/>
      <c r="AJ6" s="96"/>
      <c r="AK6" s="95"/>
      <c r="AL6" s="95"/>
      <c r="AM6" s="95"/>
      <c r="AN6" s="95"/>
      <c r="AO6" s="95"/>
      <c r="AP6" s="95"/>
      <c r="AQ6" s="95"/>
      <c r="AR6" s="95"/>
      <c r="AS6" s="95"/>
      <c r="AT6" s="95"/>
      <c r="AU6" s="95"/>
    </row>
    <row r="7" spans="1:60" ht="17.399999999999999" customHeight="1" x14ac:dyDescent="0.45">
      <c r="A7" s="144"/>
      <c r="B7" s="144"/>
      <c r="C7" s="144"/>
      <c r="D7" s="144"/>
      <c r="E7" s="130"/>
      <c r="F7" s="131"/>
      <c r="G7" s="131"/>
      <c r="H7" s="138" t="str">
        <f>IFERROR(VLOOKUP(E7,作業用!$G$5:$I$35,2,FALSE),"")</f>
        <v/>
      </c>
      <c r="I7" s="139"/>
      <c r="J7" s="139"/>
      <c r="K7" s="139"/>
      <c r="L7" s="139"/>
      <c r="M7" s="139"/>
      <c r="N7" s="139"/>
      <c r="O7" s="139"/>
      <c r="P7" s="140"/>
      <c r="Q7" s="143" t="str">
        <f>IFERROR(VLOOKUP(E7,作業用!$G$5:$I$35,3,FALSE),"")</f>
        <v/>
      </c>
      <c r="R7" s="143"/>
      <c r="S7" s="144"/>
      <c r="T7" s="144"/>
      <c r="U7" s="12"/>
      <c r="V7" s="21"/>
      <c r="W7" s="22" t="s">
        <v>106</v>
      </c>
      <c r="X7" s="58" t="str">
        <f t="shared" ref="X7:X14" si="1">IFERROR(_xlfn.IFS(V7="00",U7,V7=10,U7,V7=20,U7,V7=30,U7+1,V7=40,U7+1,V7=50,U7+1),"")</f>
        <v/>
      </c>
      <c r="Y7" s="59" t="str">
        <f t="shared" ref="Y7:Y14" si="2">IFERROR(_xlfn.IFS(V7="00",30,V7=10,40,V7=20,50,V7=30,"00",V7=40,10,V7=50,20),"")</f>
        <v/>
      </c>
      <c r="Z7" s="12"/>
      <c r="AA7" s="13"/>
      <c r="AB7" s="143" t="str">
        <f t="shared" si="0"/>
        <v/>
      </c>
      <c r="AC7" s="143"/>
      <c r="AD7" s="143"/>
    </row>
    <row r="8" spans="1:60" ht="17.399999999999999" customHeight="1" x14ac:dyDescent="0.45">
      <c r="A8" s="144"/>
      <c r="B8" s="144"/>
      <c r="C8" s="144"/>
      <c r="D8" s="144"/>
      <c r="E8" s="130"/>
      <c r="F8" s="131"/>
      <c r="G8" s="131"/>
      <c r="H8" s="138" t="str">
        <f>IFERROR(VLOOKUP(E8,作業用!$G$5:$I$35,2,FALSE),"")</f>
        <v/>
      </c>
      <c r="I8" s="139"/>
      <c r="J8" s="139"/>
      <c r="K8" s="139"/>
      <c r="L8" s="139"/>
      <c r="M8" s="139"/>
      <c r="N8" s="139"/>
      <c r="O8" s="139"/>
      <c r="P8" s="140"/>
      <c r="Q8" s="143" t="str">
        <f>IFERROR(VLOOKUP(E8,作業用!$G$5:$I$35,3,FALSE),"")</f>
        <v/>
      </c>
      <c r="R8" s="143"/>
      <c r="S8" s="144"/>
      <c r="T8" s="144"/>
      <c r="U8" s="12"/>
      <c r="V8" s="21"/>
      <c r="W8" s="22" t="s">
        <v>106</v>
      </c>
      <c r="X8" s="58" t="str">
        <f t="shared" si="1"/>
        <v/>
      </c>
      <c r="Y8" s="59" t="str">
        <f t="shared" si="2"/>
        <v/>
      </c>
      <c r="Z8" s="12"/>
      <c r="AA8" s="13"/>
      <c r="AB8" s="143" t="str">
        <f t="shared" si="0"/>
        <v/>
      </c>
      <c r="AC8" s="143"/>
      <c r="AD8" s="143"/>
    </row>
    <row r="9" spans="1:60" x14ac:dyDescent="0.45">
      <c r="A9" s="144"/>
      <c r="B9" s="144"/>
      <c r="C9" s="144"/>
      <c r="D9" s="144"/>
      <c r="E9" s="130"/>
      <c r="F9" s="131"/>
      <c r="G9" s="131"/>
      <c r="H9" s="138" t="str">
        <f>IFERROR(VLOOKUP(E9,作業用!$G$5:$I$35,2,FALSE),"")</f>
        <v/>
      </c>
      <c r="I9" s="139"/>
      <c r="J9" s="139"/>
      <c r="K9" s="139"/>
      <c r="L9" s="139"/>
      <c r="M9" s="139"/>
      <c r="N9" s="139"/>
      <c r="O9" s="139"/>
      <c r="P9" s="140"/>
      <c r="Q9" s="143" t="str">
        <f>IFERROR(VLOOKUP(E9,作業用!$G$5:$I$35,3,FALSE),"")</f>
        <v/>
      </c>
      <c r="R9" s="143"/>
      <c r="S9" s="144"/>
      <c r="T9" s="144"/>
      <c r="U9" s="12"/>
      <c r="V9" s="21"/>
      <c r="W9" s="22" t="s">
        <v>106</v>
      </c>
      <c r="X9" s="58" t="str">
        <f t="shared" si="1"/>
        <v/>
      </c>
      <c r="Y9" s="59" t="str">
        <f t="shared" si="2"/>
        <v/>
      </c>
      <c r="Z9" s="12"/>
      <c r="AA9" s="13"/>
      <c r="AB9" s="143" t="str">
        <f t="shared" si="0"/>
        <v/>
      </c>
      <c r="AC9" s="143"/>
      <c r="AD9" s="143"/>
    </row>
    <row r="10" spans="1:60" ht="18" customHeight="1" x14ac:dyDescent="0.45">
      <c r="A10" s="144"/>
      <c r="B10" s="144"/>
      <c r="C10" s="144"/>
      <c r="D10" s="144"/>
      <c r="E10" s="130"/>
      <c r="F10" s="131"/>
      <c r="G10" s="131"/>
      <c r="H10" s="138" t="str">
        <f>IFERROR(VLOOKUP(E10,作業用!$G$5:$I$35,2,FALSE),"")</f>
        <v/>
      </c>
      <c r="I10" s="139"/>
      <c r="J10" s="139"/>
      <c r="K10" s="139"/>
      <c r="L10" s="139"/>
      <c r="M10" s="139"/>
      <c r="N10" s="139"/>
      <c r="O10" s="139"/>
      <c r="P10" s="140"/>
      <c r="Q10" s="143" t="str">
        <f>IFERROR(VLOOKUP(E10,作業用!$G$5:$I$35,3,FALSE),"")</f>
        <v/>
      </c>
      <c r="R10" s="143"/>
      <c r="S10" s="144"/>
      <c r="T10" s="144"/>
      <c r="U10" s="12"/>
      <c r="V10" s="21"/>
      <c r="W10" s="22" t="s">
        <v>106</v>
      </c>
      <c r="X10" s="58" t="str">
        <f t="shared" si="1"/>
        <v/>
      </c>
      <c r="Y10" s="59" t="str">
        <f t="shared" si="2"/>
        <v/>
      </c>
      <c r="Z10" s="12"/>
      <c r="AA10" s="13"/>
      <c r="AB10" s="143" t="str">
        <f t="shared" si="0"/>
        <v/>
      </c>
      <c r="AC10" s="143"/>
      <c r="AD10" s="143"/>
    </row>
    <row r="11" spans="1:60" x14ac:dyDescent="0.45">
      <c r="A11" s="144"/>
      <c r="B11" s="144"/>
      <c r="C11" s="144"/>
      <c r="D11" s="144"/>
      <c r="E11" s="130"/>
      <c r="F11" s="131"/>
      <c r="G11" s="131"/>
      <c r="H11" s="138" t="str">
        <f>IFERROR(VLOOKUP(E11,作業用!$G$5:$I$35,2,FALSE),"")</f>
        <v/>
      </c>
      <c r="I11" s="139"/>
      <c r="J11" s="139"/>
      <c r="K11" s="139"/>
      <c r="L11" s="139"/>
      <c r="M11" s="139"/>
      <c r="N11" s="139"/>
      <c r="O11" s="139"/>
      <c r="P11" s="140"/>
      <c r="Q11" s="143" t="str">
        <f>IFERROR(VLOOKUP(E11,作業用!$G$5:$I$35,3,FALSE),"")</f>
        <v/>
      </c>
      <c r="R11" s="143"/>
      <c r="S11" s="144"/>
      <c r="T11" s="144"/>
      <c r="U11" s="12"/>
      <c r="V11" s="21"/>
      <c r="W11" s="22" t="s">
        <v>106</v>
      </c>
      <c r="X11" s="58" t="str">
        <f t="shared" si="1"/>
        <v/>
      </c>
      <c r="Y11" s="59" t="str">
        <f t="shared" si="2"/>
        <v/>
      </c>
      <c r="Z11" s="12"/>
      <c r="AA11" s="13"/>
      <c r="AB11" s="143" t="str">
        <f t="shared" si="0"/>
        <v/>
      </c>
      <c r="AC11" s="143"/>
      <c r="AD11" s="143"/>
    </row>
    <row r="12" spans="1:60" x14ac:dyDescent="0.45">
      <c r="A12" s="144"/>
      <c r="B12" s="144"/>
      <c r="C12" s="144"/>
      <c r="D12" s="144"/>
      <c r="E12" s="130"/>
      <c r="F12" s="131"/>
      <c r="G12" s="131"/>
      <c r="H12" s="138" t="str">
        <f>IFERROR(VLOOKUP(E12,作業用!$G$5:$I$35,2,FALSE),"")</f>
        <v/>
      </c>
      <c r="I12" s="139"/>
      <c r="J12" s="139"/>
      <c r="K12" s="139"/>
      <c r="L12" s="139"/>
      <c r="M12" s="139"/>
      <c r="N12" s="139"/>
      <c r="O12" s="139"/>
      <c r="P12" s="140"/>
      <c r="Q12" s="143" t="str">
        <f>IFERROR(VLOOKUP(E12,作業用!$G$5:$I$35,3,FALSE),"")</f>
        <v/>
      </c>
      <c r="R12" s="143"/>
      <c r="S12" s="144"/>
      <c r="T12" s="144"/>
      <c r="U12" s="12"/>
      <c r="V12" s="21"/>
      <c r="W12" s="22" t="s">
        <v>106</v>
      </c>
      <c r="X12" s="58" t="str">
        <f t="shared" si="1"/>
        <v/>
      </c>
      <c r="Y12" s="59" t="str">
        <f t="shared" si="2"/>
        <v/>
      </c>
      <c r="Z12" s="12"/>
      <c r="AA12" s="13"/>
      <c r="AB12" s="143" t="str">
        <f t="shared" si="0"/>
        <v/>
      </c>
      <c r="AC12" s="143"/>
      <c r="AD12" s="143"/>
    </row>
    <row r="13" spans="1:60" x14ac:dyDescent="0.45">
      <c r="A13" s="157"/>
      <c r="B13" s="157"/>
      <c r="C13" s="157"/>
      <c r="D13" s="157"/>
      <c r="E13" s="151"/>
      <c r="F13" s="152"/>
      <c r="G13" s="153"/>
      <c r="H13" s="151"/>
      <c r="I13" s="152"/>
      <c r="J13" s="152"/>
      <c r="K13" s="152"/>
      <c r="L13" s="152"/>
      <c r="M13" s="152"/>
      <c r="N13" s="152"/>
      <c r="O13" s="152"/>
      <c r="P13" s="153"/>
      <c r="Q13" s="156"/>
      <c r="R13" s="156"/>
      <c r="S13" s="157"/>
      <c r="T13" s="157"/>
      <c r="U13" s="26"/>
      <c r="V13" s="27"/>
      <c r="W13" s="84" t="s">
        <v>106</v>
      </c>
      <c r="X13" s="85" t="str">
        <f t="shared" si="1"/>
        <v/>
      </c>
      <c r="Y13" s="86" t="str">
        <f t="shared" si="2"/>
        <v/>
      </c>
      <c r="Z13" s="26"/>
      <c r="AA13" s="28"/>
      <c r="AB13" s="156" t="str">
        <f t="shared" ref="AB13:AB14" si="3">IF(Q13*S13=0,"",Q13*S13)</f>
        <v/>
      </c>
      <c r="AC13" s="156"/>
      <c r="AD13" s="156"/>
    </row>
    <row r="14" spans="1:60" x14ac:dyDescent="0.45">
      <c r="A14" s="186"/>
      <c r="B14" s="186"/>
      <c r="C14" s="186"/>
      <c r="D14" s="186"/>
      <c r="E14" s="183"/>
      <c r="F14" s="184"/>
      <c r="G14" s="185"/>
      <c r="H14" s="183"/>
      <c r="I14" s="184"/>
      <c r="J14" s="184"/>
      <c r="K14" s="184"/>
      <c r="L14" s="184"/>
      <c r="M14" s="184"/>
      <c r="N14" s="184"/>
      <c r="O14" s="184"/>
      <c r="P14" s="185"/>
      <c r="Q14" s="156"/>
      <c r="R14" s="156"/>
      <c r="S14" s="157"/>
      <c r="T14" s="157"/>
      <c r="U14" s="26"/>
      <c r="V14" s="27"/>
      <c r="W14" s="84" t="s">
        <v>106</v>
      </c>
      <c r="X14" s="85" t="str">
        <f t="shared" si="1"/>
        <v/>
      </c>
      <c r="Y14" s="86" t="str">
        <f t="shared" si="2"/>
        <v/>
      </c>
      <c r="Z14" s="26"/>
      <c r="AA14" s="28"/>
      <c r="AB14" s="156" t="str">
        <f t="shared" si="3"/>
        <v/>
      </c>
      <c r="AC14" s="156"/>
      <c r="AD14" s="156"/>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8" t="s">
        <v>19</v>
      </c>
      <c r="R15" s="158"/>
      <c r="S15" s="161" t="str">
        <f>IF(SUM(S6:T14)=0,"",SUM(S6:T14))</f>
        <v/>
      </c>
      <c r="T15" s="161"/>
      <c r="U15" s="44"/>
      <c r="V15" s="44"/>
      <c r="W15" s="44"/>
      <c r="X15" s="44"/>
      <c r="Y15" s="44"/>
      <c r="Z15" s="158" t="s">
        <v>13</v>
      </c>
      <c r="AA15" s="158"/>
      <c r="AB15" s="159" t="str">
        <f>IF(SUM(AB6:AD14)=0,"",SUM(AB6:AD14))</f>
        <v/>
      </c>
      <c r="AC15" s="159"/>
      <c r="AD15" s="159"/>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16" t="s">
        <v>111</v>
      </c>
      <c r="B20" s="116"/>
      <c r="C20" s="56"/>
      <c r="D20" s="36" t="s">
        <v>109</v>
      </c>
      <c r="E20" s="56"/>
      <c r="F20" s="38" t="s">
        <v>110</v>
      </c>
      <c r="G20" s="57"/>
      <c r="H20" s="38" t="s">
        <v>113</v>
      </c>
      <c r="Q20" s="37"/>
      <c r="R20" s="37"/>
      <c r="S20" s="37"/>
      <c r="T20" s="39"/>
      <c r="U20" s="39"/>
      <c r="V20" s="39"/>
      <c r="W20" s="160" t="s">
        <v>120</v>
      </c>
      <c r="X20" s="160"/>
      <c r="Y20" s="160"/>
      <c r="Z20" s="160"/>
      <c r="AA20" s="160"/>
      <c r="AB20" s="160"/>
      <c r="AC20" s="160"/>
      <c r="AD20" s="160"/>
    </row>
    <row r="21" spans="1:60" ht="18" customHeight="1" x14ac:dyDescent="0.45">
      <c r="A21" s="145" t="s">
        <v>122</v>
      </c>
      <c r="B21" s="145"/>
      <c r="C21" s="145"/>
      <c r="D21" s="145"/>
      <c r="E21" s="135" t="s">
        <v>6</v>
      </c>
      <c r="F21" s="136"/>
      <c r="G21" s="136"/>
      <c r="H21" s="135" t="s">
        <v>7</v>
      </c>
      <c r="I21" s="136"/>
      <c r="J21" s="136"/>
      <c r="K21" s="136"/>
      <c r="L21" s="136"/>
      <c r="M21" s="136"/>
      <c r="N21" s="136"/>
      <c r="O21" s="136"/>
      <c r="P21" s="137"/>
      <c r="Q21" s="145" t="s">
        <v>8</v>
      </c>
      <c r="R21" s="145"/>
      <c r="S21" s="145" t="s">
        <v>9</v>
      </c>
      <c r="T21" s="145"/>
      <c r="U21" s="135" t="s">
        <v>10</v>
      </c>
      <c r="V21" s="136"/>
      <c r="W21" s="136"/>
      <c r="X21" s="136"/>
      <c r="Y21" s="137"/>
      <c r="Z21" s="145" t="s">
        <v>11</v>
      </c>
      <c r="AA21" s="145"/>
      <c r="AB21" s="145" t="s">
        <v>12</v>
      </c>
      <c r="AC21" s="145"/>
      <c r="AD21" s="145"/>
    </row>
    <row r="22" spans="1:60" ht="18" customHeight="1" x14ac:dyDescent="0.45">
      <c r="A22" s="144"/>
      <c r="B22" s="144"/>
      <c r="C22" s="144"/>
      <c r="D22" s="144"/>
      <c r="E22" s="130"/>
      <c r="F22" s="131"/>
      <c r="G22" s="131"/>
      <c r="H22" s="138" t="str">
        <f>IFERROR(VLOOKUP(E22,作業用!$G$5:$I$35,2,FALSE),"")</f>
        <v/>
      </c>
      <c r="I22" s="139"/>
      <c r="J22" s="139"/>
      <c r="K22" s="139"/>
      <c r="L22" s="139"/>
      <c r="M22" s="139"/>
      <c r="N22" s="139"/>
      <c r="O22" s="139"/>
      <c r="P22" s="140"/>
      <c r="Q22" s="143" t="str">
        <f>IFERROR(VLOOKUP(E22,作業用!$G$5:$I$35,3,FALSE),"")</f>
        <v/>
      </c>
      <c r="R22" s="143"/>
      <c r="S22" s="144"/>
      <c r="T22" s="144"/>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3" t="str">
        <f t="shared" ref="AB22:AB28" si="6">IFERROR(IF(Q22*S22=0,"",Q22*S22),"")</f>
        <v/>
      </c>
      <c r="AC22" s="143"/>
      <c r="AD22" s="143"/>
    </row>
    <row r="23" spans="1:60" ht="18" customHeight="1" x14ac:dyDescent="0.45">
      <c r="A23" s="144"/>
      <c r="B23" s="144"/>
      <c r="C23" s="144"/>
      <c r="D23" s="144"/>
      <c r="E23" s="130"/>
      <c r="F23" s="131"/>
      <c r="G23" s="131"/>
      <c r="H23" s="138" t="str">
        <f>IFERROR(VLOOKUP(E23,作業用!$G$5:$I$35,2,FALSE),"")</f>
        <v/>
      </c>
      <c r="I23" s="139"/>
      <c r="J23" s="139"/>
      <c r="K23" s="139"/>
      <c r="L23" s="139"/>
      <c r="M23" s="139"/>
      <c r="N23" s="139"/>
      <c r="O23" s="139"/>
      <c r="P23" s="140"/>
      <c r="Q23" s="143" t="str">
        <f>IFERROR(VLOOKUP(E23,作業用!$G$5:$I$35,3,FALSE),"")</f>
        <v/>
      </c>
      <c r="R23" s="143"/>
      <c r="S23" s="144"/>
      <c r="T23" s="144"/>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3" t="str">
        <f t="shared" si="6"/>
        <v/>
      </c>
      <c r="AC23" s="143"/>
      <c r="AD23" s="143"/>
    </row>
    <row r="24" spans="1:60" ht="18" customHeight="1" x14ac:dyDescent="0.45">
      <c r="A24" s="144"/>
      <c r="B24" s="144"/>
      <c r="C24" s="144"/>
      <c r="D24" s="144"/>
      <c r="E24" s="130"/>
      <c r="F24" s="131"/>
      <c r="G24" s="131"/>
      <c r="H24" s="138" t="str">
        <f>IFERROR(VLOOKUP(E24,作業用!$G$5:$I$35,2,FALSE),"")</f>
        <v/>
      </c>
      <c r="I24" s="139"/>
      <c r="J24" s="139"/>
      <c r="K24" s="139"/>
      <c r="L24" s="139"/>
      <c r="M24" s="139"/>
      <c r="N24" s="139"/>
      <c r="O24" s="139"/>
      <c r="P24" s="140"/>
      <c r="Q24" s="143" t="str">
        <f>IFERROR(VLOOKUP(E24,作業用!$G$5:$I$35,3,FALSE),"")</f>
        <v/>
      </c>
      <c r="R24" s="143"/>
      <c r="S24" s="144"/>
      <c r="T24" s="144"/>
      <c r="U24" s="12"/>
      <c r="V24" s="21"/>
      <c r="W24" s="22" t="s">
        <v>106</v>
      </c>
      <c r="X24" s="58" t="str">
        <f t="shared" si="7"/>
        <v/>
      </c>
      <c r="Y24" s="59" t="str">
        <f t="shared" si="8"/>
        <v/>
      </c>
      <c r="Z24" s="12"/>
      <c r="AA24" s="13"/>
      <c r="AB24" s="143" t="str">
        <f t="shared" si="6"/>
        <v/>
      </c>
      <c r="AC24" s="143"/>
      <c r="AD24" s="143"/>
    </row>
    <row r="25" spans="1:60" ht="18" customHeight="1" x14ac:dyDescent="0.45">
      <c r="A25" s="144"/>
      <c r="B25" s="144"/>
      <c r="C25" s="144"/>
      <c r="D25" s="144"/>
      <c r="E25" s="130"/>
      <c r="F25" s="131"/>
      <c r="G25" s="131"/>
      <c r="H25" s="138" t="str">
        <f>IFERROR(VLOOKUP(E25,作業用!$G$5:$I$35,2,FALSE),"")</f>
        <v/>
      </c>
      <c r="I25" s="139"/>
      <c r="J25" s="139"/>
      <c r="K25" s="139"/>
      <c r="L25" s="139"/>
      <c r="M25" s="139"/>
      <c r="N25" s="139"/>
      <c r="O25" s="139"/>
      <c r="P25" s="140"/>
      <c r="Q25" s="143" t="str">
        <f>IFERROR(VLOOKUP(E25,作業用!$G$5:$I$35,3,FALSE),"")</f>
        <v/>
      </c>
      <c r="R25" s="143"/>
      <c r="S25" s="144"/>
      <c r="T25" s="144"/>
      <c r="U25" s="12"/>
      <c r="V25" s="21"/>
      <c r="W25" s="22" t="s">
        <v>106</v>
      </c>
      <c r="X25" s="58" t="str">
        <f t="shared" si="7"/>
        <v/>
      </c>
      <c r="Y25" s="59" t="str">
        <f t="shared" si="8"/>
        <v/>
      </c>
      <c r="Z25" s="12"/>
      <c r="AA25" s="13"/>
      <c r="AB25" s="143" t="str">
        <f t="shared" si="6"/>
        <v/>
      </c>
      <c r="AC25" s="143"/>
      <c r="AD25" s="143"/>
    </row>
    <row r="26" spans="1:60" ht="18" customHeight="1" x14ac:dyDescent="0.45">
      <c r="A26" s="144"/>
      <c r="B26" s="144"/>
      <c r="C26" s="144"/>
      <c r="D26" s="144"/>
      <c r="E26" s="130"/>
      <c r="F26" s="131"/>
      <c r="G26" s="131"/>
      <c r="H26" s="138" t="str">
        <f>IFERROR(VLOOKUP(E26,作業用!$G$5:$I$35,2,FALSE),"")</f>
        <v/>
      </c>
      <c r="I26" s="139"/>
      <c r="J26" s="139"/>
      <c r="K26" s="139"/>
      <c r="L26" s="139"/>
      <c r="M26" s="139"/>
      <c r="N26" s="139"/>
      <c r="O26" s="139"/>
      <c r="P26" s="140"/>
      <c r="Q26" s="143" t="str">
        <f>IFERROR(VLOOKUP(E26,作業用!$G$5:$I$35,3,FALSE),"")</f>
        <v/>
      </c>
      <c r="R26" s="143"/>
      <c r="S26" s="144"/>
      <c r="T26" s="144"/>
      <c r="U26" s="12"/>
      <c r="V26" s="21"/>
      <c r="W26" s="22" t="s">
        <v>106</v>
      </c>
      <c r="X26" s="58" t="str">
        <f t="shared" si="7"/>
        <v/>
      </c>
      <c r="Y26" s="59" t="str">
        <f t="shared" si="8"/>
        <v/>
      </c>
      <c r="Z26" s="12"/>
      <c r="AA26" s="13"/>
      <c r="AB26" s="143" t="str">
        <f t="shared" si="6"/>
        <v/>
      </c>
      <c r="AC26" s="143"/>
      <c r="AD26" s="143"/>
    </row>
    <row r="27" spans="1:60" ht="18" customHeight="1" x14ac:dyDescent="0.45">
      <c r="A27" s="144"/>
      <c r="B27" s="144"/>
      <c r="C27" s="144"/>
      <c r="D27" s="144"/>
      <c r="E27" s="130"/>
      <c r="F27" s="131"/>
      <c r="G27" s="131"/>
      <c r="H27" s="138" t="str">
        <f>IFERROR(VLOOKUP(E27,作業用!$G$5:$I$35,2,FALSE),"")</f>
        <v/>
      </c>
      <c r="I27" s="139"/>
      <c r="J27" s="139"/>
      <c r="K27" s="139"/>
      <c r="L27" s="139"/>
      <c r="M27" s="139"/>
      <c r="N27" s="139"/>
      <c r="O27" s="139"/>
      <c r="P27" s="140"/>
      <c r="Q27" s="143" t="str">
        <f>IFERROR(VLOOKUP(E27,作業用!$G$5:$I$35,3,FALSE),"")</f>
        <v/>
      </c>
      <c r="R27" s="143"/>
      <c r="S27" s="144"/>
      <c r="T27" s="144"/>
      <c r="U27" s="12"/>
      <c r="V27" s="21"/>
      <c r="W27" s="22" t="s">
        <v>106</v>
      </c>
      <c r="X27" s="58" t="str">
        <f t="shared" si="7"/>
        <v/>
      </c>
      <c r="Y27" s="59" t="str">
        <f t="shared" si="8"/>
        <v/>
      </c>
      <c r="Z27" s="12"/>
      <c r="AA27" s="13"/>
      <c r="AB27" s="143" t="str">
        <f t="shared" si="6"/>
        <v/>
      </c>
      <c r="AC27" s="143"/>
      <c r="AD27" s="143"/>
    </row>
    <row r="28" spans="1:60" ht="18" customHeight="1" x14ac:dyDescent="0.45">
      <c r="A28" s="144"/>
      <c r="B28" s="144"/>
      <c r="C28" s="144"/>
      <c r="D28" s="144"/>
      <c r="E28" s="130"/>
      <c r="F28" s="131"/>
      <c r="G28" s="131"/>
      <c r="H28" s="138" t="str">
        <f>IFERROR(VLOOKUP(E28,作業用!$G$5:$I$35,2,FALSE),"")</f>
        <v/>
      </c>
      <c r="I28" s="139"/>
      <c r="J28" s="139"/>
      <c r="K28" s="139"/>
      <c r="L28" s="139"/>
      <c r="M28" s="139"/>
      <c r="N28" s="139"/>
      <c r="O28" s="139"/>
      <c r="P28" s="140"/>
      <c r="Q28" s="143" t="str">
        <f>IFERROR(VLOOKUP(E28,作業用!$G$5:$I$35,3,FALSE),"")</f>
        <v/>
      </c>
      <c r="R28" s="143"/>
      <c r="S28" s="144"/>
      <c r="T28" s="144"/>
      <c r="U28" s="12"/>
      <c r="V28" s="21"/>
      <c r="W28" s="22" t="s">
        <v>106</v>
      </c>
      <c r="X28" s="58" t="str">
        <f t="shared" si="7"/>
        <v/>
      </c>
      <c r="Y28" s="59" t="str">
        <f t="shared" si="8"/>
        <v/>
      </c>
      <c r="Z28" s="12"/>
      <c r="AA28" s="13"/>
      <c r="AB28" s="143" t="str">
        <f t="shared" si="6"/>
        <v/>
      </c>
      <c r="AC28" s="143"/>
      <c r="AD28" s="143"/>
    </row>
    <row r="29" spans="1:60" ht="18" customHeight="1" x14ac:dyDescent="0.45">
      <c r="A29" s="157"/>
      <c r="B29" s="157"/>
      <c r="C29" s="157"/>
      <c r="D29" s="157"/>
      <c r="E29" s="151"/>
      <c r="F29" s="152"/>
      <c r="G29" s="153"/>
      <c r="H29" s="151"/>
      <c r="I29" s="152"/>
      <c r="J29" s="152"/>
      <c r="K29" s="152"/>
      <c r="L29" s="152"/>
      <c r="M29" s="152"/>
      <c r="N29" s="152"/>
      <c r="O29" s="152"/>
      <c r="P29" s="153"/>
      <c r="Q29" s="156"/>
      <c r="R29" s="156"/>
      <c r="S29" s="157"/>
      <c r="T29" s="157"/>
      <c r="U29" s="26"/>
      <c r="V29" s="27"/>
      <c r="W29" s="84" t="s">
        <v>106</v>
      </c>
      <c r="X29" s="85" t="str">
        <f t="shared" si="7"/>
        <v/>
      </c>
      <c r="Y29" s="86" t="str">
        <f t="shared" si="8"/>
        <v/>
      </c>
      <c r="Z29" s="26"/>
      <c r="AA29" s="28"/>
      <c r="AB29" s="156" t="str">
        <f t="shared" ref="AB29:AB30" si="9">IF(Q29*S29=0,"",Q29*S29)</f>
        <v/>
      </c>
      <c r="AC29" s="156"/>
      <c r="AD29" s="156"/>
    </row>
    <row r="30" spans="1:60" ht="18" customHeight="1" x14ac:dyDescent="0.45">
      <c r="A30" s="186"/>
      <c r="B30" s="186"/>
      <c r="C30" s="186"/>
      <c r="D30" s="186"/>
      <c r="E30" s="183"/>
      <c r="F30" s="184"/>
      <c r="G30" s="185"/>
      <c r="H30" s="183"/>
      <c r="I30" s="184"/>
      <c r="J30" s="184"/>
      <c r="K30" s="184"/>
      <c r="L30" s="184"/>
      <c r="M30" s="184"/>
      <c r="N30" s="184"/>
      <c r="O30" s="184"/>
      <c r="P30" s="185"/>
      <c r="Q30" s="156"/>
      <c r="R30" s="156"/>
      <c r="S30" s="157"/>
      <c r="T30" s="157"/>
      <c r="U30" s="26"/>
      <c r="V30" s="27"/>
      <c r="W30" s="84" t="s">
        <v>106</v>
      </c>
      <c r="X30" s="85" t="str">
        <f t="shared" si="7"/>
        <v/>
      </c>
      <c r="Y30" s="86" t="str">
        <f t="shared" si="8"/>
        <v/>
      </c>
      <c r="Z30" s="26"/>
      <c r="AA30" s="28"/>
      <c r="AB30" s="156" t="str">
        <f t="shared" si="9"/>
        <v/>
      </c>
      <c r="AC30" s="156"/>
      <c r="AD30" s="156"/>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8" t="s">
        <v>19</v>
      </c>
      <c r="R31" s="158"/>
      <c r="S31" s="161" t="str">
        <f>IF(SUM(S22:T30)=0,"",SUM(S22:T30))</f>
        <v/>
      </c>
      <c r="T31" s="161"/>
      <c r="U31" s="44"/>
      <c r="V31" s="44"/>
      <c r="W31" s="44"/>
      <c r="X31" s="44"/>
      <c r="Y31" s="44"/>
      <c r="Z31" s="158" t="s">
        <v>13</v>
      </c>
      <c r="AA31" s="158"/>
      <c r="AB31" s="159" t="str">
        <f>IF(SUM(AB22:AD30)=0,"",SUM(AB22:AD30))</f>
        <v/>
      </c>
      <c r="AC31" s="159"/>
      <c r="AD31" s="159"/>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7"/>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2"/>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7VW35xOO6IJaa99XetmopS7ebbRYBQoxZPRsvDSNUd/iEwv94iCnyKXegfKE/EsUJ0oRZP3zdg+LqCUdiDGuUQ==" saltValue="hElJa+aCv1yd9dtKKoHxZw=="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35BB2E46-2BF6-4B32-87E9-09DA7513E849}">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2" t="s">
        <v>67</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row>
    <row r="5" spans="1:29" ht="16.8" customHeight="1" x14ac:dyDescent="0.45">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3" t="s">
        <v>76</v>
      </c>
      <c r="U16" s="254"/>
      <c r="V16" s="206"/>
      <c r="W16" s="206"/>
      <c r="X16" s="257" t="s">
        <v>26</v>
      </c>
      <c r="Y16" s="206"/>
      <c r="Z16" s="257" t="s">
        <v>55</v>
      </c>
      <c r="AA16" s="206"/>
      <c r="AB16" s="259" t="s">
        <v>28</v>
      </c>
    </row>
    <row r="17" spans="1:47" ht="16.8" customHeight="1" x14ac:dyDescent="0.45">
      <c r="A17" s="1"/>
      <c r="B17" s="1"/>
      <c r="C17" s="1"/>
      <c r="D17" s="1"/>
      <c r="E17" s="1"/>
      <c r="F17" s="1"/>
      <c r="G17" s="1"/>
      <c r="H17" s="1"/>
      <c r="I17" s="1"/>
      <c r="J17" s="1"/>
      <c r="K17" s="1"/>
      <c r="L17" s="1"/>
      <c r="M17" s="1"/>
      <c r="N17" s="1"/>
      <c r="T17" s="255"/>
      <c r="U17" s="256"/>
      <c r="V17" s="210"/>
      <c r="W17" s="210"/>
      <c r="X17" s="258"/>
      <c r="Y17" s="210"/>
      <c r="Z17" s="258"/>
      <c r="AA17" s="210"/>
      <c r="AB17" s="260"/>
    </row>
    <row r="18" spans="1:47" ht="16.8" customHeight="1" x14ac:dyDescent="0.45">
      <c r="A18" s="205" t="s">
        <v>77</v>
      </c>
      <c r="B18" s="206"/>
      <c r="C18" s="211"/>
      <c r="D18" s="214" t="s">
        <v>78</v>
      </c>
      <c r="E18" s="214"/>
      <c r="F18" s="215" t="str">
        <f>IF(発注書1日目・2日目!F8=0,"",発注書1日目・2日目!F8)</f>
        <v/>
      </c>
      <c r="G18" s="216"/>
      <c r="H18" s="216"/>
      <c r="I18" s="216"/>
      <c r="J18" s="216"/>
      <c r="K18" s="216"/>
      <c r="L18" s="216"/>
      <c r="M18" s="216"/>
      <c r="N18" s="216"/>
      <c r="O18" s="216"/>
      <c r="P18" s="216"/>
      <c r="Q18" s="216"/>
      <c r="R18" s="216"/>
      <c r="S18" s="216"/>
      <c r="T18" s="216"/>
      <c r="U18" s="216"/>
      <c r="V18" s="216"/>
      <c r="W18" s="216"/>
      <c r="X18" s="216"/>
      <c r="Y18" s="216"/>
      <c r="Z18" s="216"/>
      <c r="AA18" s="216"/>
      <c r="AB18" s="217"/>
    </row>
    <row r="19" spans="1:47" ht="16.8" customHeight="1" x14ac:dyDescent="0.45">
      <c r="A19" s="207"/>
      <c r="B19" s="208"/>
      <c r="C19" s="212"/>
      <c r="D19" s="214"/>
      <c r="E19" s="214"/>
      <c r="F19" s="218"/>
      <c r="G19" s="219"/>
      <c r="H19" s="219"/>
      <c r="I19" s="219"/>
      <c r="J19" s="219"/>
      <c r="K19" s="219"/>
      <c r="L19" s="219"/>
      <c r="M19" s="219"/>
      <c r="N19" s="219"/>
      <c r="O19" s="219"/>
      <c r="P19" s="219"/>
      <c r="Q19" s="219"/>
      <c r="R19" s="219"/>
      <c r="S19" s="219"/>
      <c r="T19" s="219"/>
      <c r="U19" s="219"/>
      <c r="V19" s="219"/>
      <c r="W19" s="219"/>
      <c r="X19" s="219"/>
      <c r="Y19" s="219"/>
      <c r="Z19" s="219"/>
      <c r="AA19" s="219"/>
      <c r="AB19" s="220"/>
    </row>
    <row r="20" spans="1:47" ht="16.8" customHeight="1" x14ac:dyDescent="0.45">
      <c r="A20" s="207"/>
      <c r="B20" s="208"/>
      <c r="C20" s="212"/>
      <c r="D20" s="214"/>
      <c r="E20" s="214"/>
      <c r="F20" s="221"/>
      <c r="G20" s="222"/>
      <c r="H20" s="222"/>
      <c r="I20" s="222"/>
      <c r="J20" s="222"/>
      <c r="K20" s="222"/>
      <c r="L20" s="222"/>
      <c r="M20" s="222"/>
      <c r="N20" s="222"/>
      <c r="O20" s="222"/>
      <c r="P20" s="222"/>
      <c r="Q20" s="222"/>
      <c r="R20" s="222"/>
      <c r="S20" s="222"/>
      <c r="T20" s="222"/>
      <c r="U20" s="222"/>
      <c r="V20" s="222"/>
      <c r="W20" s="222"/>
      <c r="X20" s="222"/>
      <c r="Y20" s="222"/>
      <c r="Z20" s="222"/>
      <c r="AA20" s="222"/>
      <c r="AB20" s="223"/>
    </row>
    <row r="21" spans="1:47" ht="16.8" customHeight="1" x14ac:dyDescent="0.45">
      <c r="A21" s="207"/>
      <c r="B21" s="208"/>
      <c r="C21" s="212"/>
      <c r="D21" s="214" t="s">
        <v>79</v>
      </c>
      <c r="E21" s="214"/>
      <c r="F21" s="224" t="str">
        <f>IF(発注書1日目・2日目!F11=0,"",発注書1日目・2日目!F11)</f>
        <v/>
      </c>
      <c r="G21" s="225"/>
      <c r="H21" s="225"/>
      <c r="I21" s="225"/>
      <c r="J21" s="225"/>
      <c r="K21" s="225"/>
      <c r="L21" s="225"/>
      <c r="M21" s="225"/>
      <c r="N21" s="225"/>
      <c r="O21" s="225"/>
      <c r="P21" s="225"/>
      <c r="Q21" s="225"/>
      <c r="R21" s="225"/>
      <c r="S21" s="214" t="s">
        <v>80</v>
      </c>
      <c r="T21" s="214"/>
      <c r="U21" s="233" t="str">
        <f>IF(発注書1日目・2日目!F12=0,"",発注書1日目・2日目!F12)</f>
        <v/>
      </c>
      <c r="V21" s="234"/>
      <c r="W21" s="234"/>
      <c r="X21" s="234"/>
      <c r="Y21" s="234"/>
      <c r="Z21" s="234"/>
      <c r="AA21" s="234"/>
      <c r="AB21" s="235"/>
    </row>
    <row r="22" spans="1:47" ht="16.8" customHeight="1" x14ac:dyDescent="0.45">
      <c r="A22" s="207"/>
      <c r="B22" s="208"/>
      <c r="C22" s="212"/>
      <c r="D22" s="214"/>
      <c r="E22" s="214"/>
      <c r="F22" s="226"/>
      <c r="G22" s="227"/>
      <c r="H22" s="227"/>
      <c r="I22" s="227"/>
      <c r="J22" s="227"/>
      <c r="K22" s="227"/>
      <c r="L22" s="227"/>
      <c r="M22" s="227"/>
      <c r="N22" s="227"/>
      <c r="O22" s="227"/>
      <c r="P22" s="227"/>
      <c r="Q22" s="227"/>
      <c r="R22" s="227"/>
      <c r="S22" s="214"/>
      <c r="T22" s="214"/>
      <c r="U22" s="236"/>
      <c r="V22" s="237"/>
      <c r="W22" s="237"/>
      <c r="X22" s="237"/>
      <c r="Y22" s="237"/>
      <c r="Z22" s="237"/>
      <c r="AA22" s="237"/>
      <c r="AB22" s="238"/>
    </row>
    <row r="23" spans="1:47" ht="16.8" customHeight="1" x14ac:dyDescent="0.45">
      <c r="A23" s="207"/>
      <c r="B23" s="208"/>
      <c r="C23" s="212"/>
      <c r="D23" s="214"/>
      <c r="E23" s="214"/>
      <c r="F23" s="228"/>
      <c r="G23" s="229"/>
      <c r="H23" s="229"/>
      <c r="I23" s="229"/>
      <c r="J23" s="229"/>
      <c r="K23" s="229"/>
      <c r="L23" s="229"/>
      <c r="M23" s="229"/>
      <c r="N23" s="229"/>
      <c r="O23" s="229"/>
      <c r="P23" s="229"/>
      <c r="Q23" s="229"/>
      <c r="R23" s="229"/>
      <c r="S23" s="214"/>
      <c r="T23" s="214"/>
      <c r="U23" s="239"/>
      <c r="V23" s="240"/>
      <c r="W23" s="240"/>
      <c r="X23" s="240"/>
      <c r="Y23" s="240"/>
      <c r="Z23" s="240"/>
      <c r="AA23" s="240"/>
      <c r="AB23" s="241"/>
    </row>
    <row r="24" spans="1:47" ht="16.8" customHeight="1" x14ac:dyDescent="0.45">
      <c r="A24" s="207"/>
      <c r="B24" s="208"/>
      <c r="C24" s="212"/>
      <c r="D24" s="242" t="s">
        <v>81</v>
      </c>
      <c r="E24" s="243"/>
      <c r="F24" s="244" t="str">
        <f>IF(発注書1日目・2日目!F14=0,"",発注書1日目・2日目!F14)</f>
        <v/>
      </c>
      <c r="G24" s="245"/>
      <c r="H24" s="245"/>
      <c r="I24" s="245"/>
      <c r="J24" s="245"/>
      <c r="K24" s="245"/>
      <c r="L24" s="245"/>
      <c r="M24" s="246"/>
      <c r="N24" s="214" t="s">
        <v>82</v>
      </c>
      <c r="O24" s="214"/>
      <c r="P24" s="195"/>
      <c r="Q24" s="196"/>
      <c r="R24" s="196"/>
      <c r="S24" s="196"/>
      <c r="T24" s="196"/>
      <c r="U24" s="196"/>
      <c r="V24" s="196"/>
      <c r="W24" s="196"/>
      <c r="X24" s="199" t="s">
        <v>83</v>
      </c>
      <c r="Y24" s="199"/>
      <c r="Z24" s="199"/>
      <c r="AA24" s="199"/>
      <c r="AB24" s="199"/>
      <c r="AC24" s="1"/>
    </row>
    <row r="25" spans="1:47" ht="16.8" customHeight="1" x14ac:dyDescent="0.45">
      <c r="A25" s="209"/>
      <c r="B25" s="210"/>
      <c r="C25" s="213"/>
      <c r="D25" s="243"/>
      <c r="E25" s="243"/>
      <c r="F25" s="247"/>
      <c r="G25" s="248"/>
      <c r="H25" s="248"/>
      <c r="I25" s="248"/>
      <c r="J25" s="248"/>
      <c r="K25" s="248"/>
      <c r="L25" s="248"/>
      <c r="M25" s="249"/>
      <c r="N25" s="214"/>
      <c r="O25" s="214"/>
      <c r="P25" s="197"/>
      <c r="Q25" s="198"/>
      <c r="R25" s="198"/>
      <c r="S25" s="198"/>
      <c r="T25" s="198"/>
      <c r="U25" s="198"/>
      <c r="V25" s="198"/>
      <c r="W25" s="198"/>
      <c r="X25" s="200" t="s">
        <v>84</v>
      </c>
      <c r="Y25" s="200"/>
      <c r="Z25" s="1"/>
      <c r="AA25" s="199" t="s">
        <v>85</v>
      </c>
      <c r="AB25" s="199"/>
      <c r="AC25" s="1"/>
      <c r="AD25" s="193" t="s">
        <v>175</v>
      </c>
      <c r="AE25" s="194"/>
      <c r="AF25" s="194"/>
      <c r="AG25" s="194"/>
      <c r="AH25" s="194"/>
      <c r="AI25" s="194"/>
      <c r="AJ25" s="194"/>
      <c r="AK25" s="194"/>
      <c r="AL25" s="194"/>
      <c r="AM25" s="194"/>
      <c r="AN25" s="194"/>
      <c r="AO25" s="194"/>
      <c r="AP25" s="194"/>
      <c r="AQ25" s="194"/>
      <c r="AR25" s="194"/>
      <c r="AS25" s="194"/>
      <c r="AT25" s="194"/>
      <c r="AU25" s="194"/>
    </row>
    <row r="26" spans="1:47" ht="16.8" customHeight="1" x14ac:dyDescent="0.45">
      <c r="A26" s="201" t="s">
        <v>86</v>
      </c>
      <c r="B26" s="201"/>
      <c r="C26" s="201"/>
      <c r="D26" s="202">
        <v>1</v>
      </c>
      <c r="E26" s="202" t="s">
        <v>87</v>
      </c>
      <c r="F26" s="205" t="str">
        <f>IF(発注書1日目・2日目!F9=0,"",発注書1日目・2日目!F9)</f>
        <v/>
      </c>
      <c r="G26" s="206"/>
      <c r="H26" s="206" t="s">
        <v>26</v>
      </c>
      <c r="I26" s="206" t="str">
        <f>IF(発注書1日目・2日目!$C$19="","",発注書1日目・2日目!$C$19)</f>
        <v/>
      </c>
      <c r="J26" s="206" t="s">
        <v>55</v>
      </c>
      <c r="K26" s="206" t="str">
        <f>IF(発注書1日目・2日目!$E$19="","",発注書1日目・2日目!$E$19)</f>
        <v/>
      </c>
      <c r="L26" s="211" t="s">
        <v>28</v>
      </c>
      <c r="M26" s="250" t="str">
        <f>IF(発注書1日目・2日目!$U$21="","",発注書1日目・2日目!$U$21)</f>
        <v/>
      </c>
      <c r="N26" s="230"/>
      <c r="O26" s="230" t="s">
        <v>29</v>
      </c>
      <c r="P26" s="230" t="str">
        <f>IF(発注書1日目・2日目!$V$21="","",発注書1日目・2日目!$V$21)</f>
        <v/>
      </c>
      <c r="Q26" s="230"/>
      <c r="R26" s="230" t="s">
        <v>30</v>
      </c>
      <c r="S26" s="261" t="s">
        <v>104</v>
      </c>
      <c r="T26" s="230"/>
      <c r="U26" s="230"/>
      <c r="V26" s="230"/>
      <c r="W26" s="262"/>
      <c r="X26" s="232"/>
      <c r="Y26" s="232"/>
      <c r="Z26" s="1"/>
      <c r="AA26" s="232"/>
      <c r="AB26" s="232"/>
      <c r="AC26" s="1"/>
      <c r="AD26" s="194"/>
      <c r="AE26" s="194"/>
      <c r="AF26" s="194"/>
      <c r="AG26" s="194"/>
      <c r="AH26" s="194"/>
      <c r="AI26" s="194"/>
      <c r="AJ26" s="194"/>
      <c r="AK26" s="194"/>
      <c r="AL26" s="194"/>
      <c r="AM26" s="194"/>
      <c r="AN26" s="194"/>
      <c r="AO26" s="194"/>
      <c r="AP26" s="194"/>
      <c r="AQ26" s="194"/>
      <c r="AR26" s="194"/>
      <c r="AS26" s="194"/>
      <c r="AT26" s="194"/>
      <c r="AU26" s="194"/>
    </row>
    <row r="27" spans="1:47" ht="16.8" customHeight="1" x14ac:dyDescent="0.45">
      <c r="A27" s="201"/>
      <c r="B27" s="201"/>
      <c r="C27" s="201"/>
      <c r="D27" s="203"/>
      <c r="E27" s="204"/>
      <c r="F27" s="207"/>
      <c r="G27" s="208"/>
      <c r="H27" s="208"/>
      <c r="I27" s="208"/>
      <c r="J27" s="208"/>
      <c r="K27" s="208"/>
      <c r="L27" s="212"/>
      <c r="M27" s="251"/>
      <c r="N27" s="231"/>
      <c r="O27" s="231"/>
      <c r="P27" s="231"/>
      <c r="Q27" s="231"/>
      <c r="R27" s="231"/>
      <c r="S27" s="263"/>
      <c r="T27" s="264"/>
      <c r="U27" s="264"/>
      <c r="V27" s="264"/>
      <c r="W27" s="265"/>
      <c r="X27" s="232"/>
      <c r="Y27" s="232"/>
      <c r="Z27" s="1" t="s">
        <v>88</v>
      </c>
      <c r="AA27" s="232"/>
      <c r="AB27" s="232"/>
      <c r="AC27" s="1" t="s">
        <v>88</v>
      </c>
      <c r="AD27" s="194"/>
      <c r="AE27" s="194"/>
      <c r="AF27" s="194"/>
      <c r="AG27" s="194"/>
      <c r="AH27" s="194"/>
      <c r="AI27" s="194"/>
      <c r="AJ27" s="194"/>
      <c r="AK27" s="194"/>
      <c r="AL27" s="194"/>
      <c r="AM27" s="194"/>
      <c r="AN27" s="194"/>
      <c r="AO27" s="194"/>
      <c r="AP27" s="194"/>
      <c r="AQ27" s="194"/>
      <c r="AR27" s="194"/>
      <c r="AS27" s="194"/>
      <c r="AT27" s="194"/>
      <c r="AU27" s="194"/>
    </row>
    <row r="28" spans="1:47" ht="16.8" customHeight="1" x14ac:dyDescent="0.45">
      <c r="A28" s="201"/>
      <c r="B28" s="201"/>
      <c r="C28" s="201"/>
      <c r="D28" s="203"/>
      <c r="E28" s="202" t="s">
        <v>89</v>
      </c>
      <c r="F28" s="207"/>
      <c r="G28" s="208"/>
      <c r="H28" s="208"/>
      <c r="I28" s="208"/>
      <c r="J28" s="208"/>
      <c r="K28" s="208"/>
      <c r="L28" s="212"/>
      <c r="M28" s="250" t="str">
        <f>IF(発注書1日目・2日目!$Z$21="","",発注書1日目・2日目!$Z$21)</f>
        <v/>
      </c>
      <c r="N28" s="230"/>
      <c r="O28" s="230" t="s">
        <v>29</v>
      </c>
      <c r="P28" s="230" t="str">
        <f>IF(発注書1日目・2日目!$AA$21="","",発注書1日目・2日目!$AA$21)</f>
        <v/>
      </c>
      <c r="Q28" s="230"/>
      <c r="R28" s="230" t="s">
        <v>30</v>
      </c>
      <c r="S28" s="263"/>
      <c r="T28" s="264"/>
      <c r="U28" s="264"/>
      <c r="V28" s="264"/>
      <c r="W28" s="265"/>
      <c r="X28" s="232"/>
      <c r="Y28" s="232"/>
      <c r="Z28" s="1"/>
      <c r="AA28" s="232"/>
      <c r="AB28" s="232"/>
      <c r="AC28" s="1"/>
      <c r="AD28" s="194"/>
      <c r="AE28" s="194"/>
      <c r="AF28" s="194"/>
      <c r="AG28" s="194"/>
      <c r="AH28" s="194"/>
      <c r="AI28" s="194"/>
      <c r="AJ28" s="194"/>
      <c r="AK28" s="194"/>
      <c r="AL28" s="194"/>
      <c r="AM28" s="194"/>
      <c r="AN28" s="194"/>
      <c r="AO28" s="194"/>
      <c r="AP28" s="194"/>
      <c r="AQ28" s="194"/>
      <c r="AR28" s="194"/>
      <c r="AS28" s="194"/>
      <c r="AT28" s="194"/>
      <c r="AU28" s="194"/>
    </row>
    <row r="29" spans="1:47" ht="16.8" customHeight="1" x14ac:dyDescent="0.45">
      <c r="A29" s="201"/>
      <c r="B29" s="201"/>
      <c r="C29" s="201"/>
      <c r="D29" s="204"/>
      <c r="E29" s="204"/>
      <c r="F29" s="209"/>
      <c r="G29" s="210"/>
      <c r="H29" s="210"/>
      <c r="I29" s="210"/>
      <c r="J29" s="210"/>
      <c r="K29" s="210"/>
      <c r="L29" s="213"/>
      <c r="M29" s="251"/>
      <c r="N29" s="231"/>
      <c r="O29" s="231"/>
      <c r="P29" s="231"/>
      <c r="Q29" s="231"/>
      <c r="R29" s="231"/>
      <c r="S29" s="266"/>
      <c r="T29" s="231"/>
      <c r="U29" s="231"/>
      <c r="V29" s="231"/>
      <c r="W29" s="267"/>
      <c r="X29" s="232"/>
      <c r="Y29" s="232"/>
      <c r="Z29" s="1" t="s">
        <v>88</v>
      </c>
      <c r="AA29" s="232"/>
      <c r="AB29" s="232"/>
      <c r="AC29" s="1" t="s">
        <v>88</v>
      </c>
      <c r="AD29" s="194"/>
      <c r="AE29" s="194"/>
      <c r="AF29" s="194"/>
      <c r="AG29" s="194"/>
      <c r="AH29" s="194"/>
      <c r="AI29" s="194"/>
      <c r="AJ29" s="194"/>
      <c r="AK29" s="194"/>
      <c r="AL29" s="194"/>
      <c r="AM29" s="194"/>
      <c r="AN29" s="194"/>
      <c r="AO29" s="194"/>
      <c r="AP29" s="194"/>
      <c r="AQ29" s="194"/>
      <c r="AR29" s="194"/>
      <c r="AS29" s="194"/>
      <c r="AT29" s="194"/>
      <c r="AU29" s="194"/>
    </row>
    <row r="30" spans="1:47" ht="16.8" customHeight="1" x14ac:dyDescent="0.45">
      <c r="A30" s="201"/>
      <c r="B30" s="201"/>
      <c r="C30" s="201"/>
      <c r="D30" s="202">
        <v>2</v>
      </c>
      <c r="E30" s="202" t="s">
        <v>87</v>
      </c>
      <c r="F30" s="205" t="str">
        <f>IF(発注書1日目・2日目!F9=0,"",発注書1日目・2日目!F9)</f>
        <v/>
      </c>
      <c r="G30" s="206"/>
      <c r="H30" s="206" t="s">
        <v>26</v>
      </c>
      <c r="I30" s="206" t="str">
        <f>IF(発注書1日目・2日目!$C$35="","",発注書1日目・2日目!$C$35)</f>
        <v/>
      </c>
      <c r="J30" s="206" t="s">
        <v>55</v>
      </c>
      <c r="K30" s="206" t="str">
        <f>IF(発注書1日目・2日目!$E$35="","",発注書1日目・2日目!$E$35)</f>
        <v/>
      </c>
      <c r="L30" s="211" t="s">
        <v>14</v>
      </c>
      <c r="M30" s="250" t="str">
        <f>IF(発注書1日目・2日目!$U$37="","",発注書1日目・2日目!$U$37)</f>
        <v/>
      </c>
      <c r="N30" s="230"/>
      <c r="O30" s="230" t="s">
        <v>29</v>
      </c>
      <c r="P30" s="230" t="str">
        <f>IF(発注書1日目・2日目!$V$37="","",発注書1日目・2日目!$V$37)</f>
        <v/>
      </c>
      <c r="Q30" s="230"/>
      <c r="R30" s="230" t="s">
        <v>30</v>
      </c>
      <c r="S30" s="261" t="s">
        <v>104</v>
      </c>
      <c r="T30" s="230"/>
      <c r="U30" s="230"/>
      <c r="V30" s="230"/>
      <c r="W30" s="262"/>
      <c r="X30" s="232"/>
      <c r="Y30" s="232"/>
      <c r="Z30" s="1"/>
      <c r="AA30" s="232"/>
      <c r="AB30" s="232"/>
      <c r="AC30" s="1"/>
      <c r="AD30" s="194"/>
      <c r="AE30" s="194"/>
      <c r="AF30" s="194"/>
      <c r="AG30" s="194"/>
      <c r="AH30" s="194"/>
      <c r="AI30" s="194"/>
      <c r="AJ30" s="194"/>
      <c r="AK30" s="194"/>
      <c r="AL30" s="194"/>
      <c r="AM30" s="194"/>
      <c r="AN30" s="194"/>
      <c r="AO30" s="194"/>
      <c r="AP30" s="194"/>
      <c r="AQ30" s="194"/>
      <c r="AR30" s="194"/>
      <c r="AS30" s="194"/>
      <c r="AT30" s="194"/>
      <c r="AU30" s="194"/>
    </row>
    <row r="31" spans="1:47" ht="16.8" customHeight="1" x14ac:dyDescent="0.45">
      <c r="A31" s="201"/>
      <c r="B31" s="201"/>
      <c r="C31" s="201"/>
      <c r="D31" s="203"/>
      <c r="E31" s="204"/>
      <c r="F31" s="207"/>
      <c r="G31" s="208"/>
      <c r="H31" s="208"/>
      <c r="I31" s="208"/>
      <c r="J31" s="208"/>
      <c r="K31" s="208"/>
      <c r="L31" s="212"/>
      <c r="M31" s="251"/>
      <c r="N31" s="231"/>
      <c r="O31" s="231"/>
      <c r="P31" s="231"/>
      <c r="Q31" s="231"/>
      <c r="R31" s="231"/>
      <c r="S31" s="263"/>
      <c r="T31" s="264"/>
      <c r="U31" s="264"/>
      <c r="V31" s="264"/>
      <c r="W31" s="265"/>
      <c r="X31" s="232"/>
      <c r="Y31" s="232"/>
      <c r="Z31" s="1" t="s">
        <v>88</v>
      </c>
      <c r="AA31" s="232"/>
      <c r="AB31" s="232"/>
      <c r="AC31" s="1" t="s">
        <v>88</v>
      </c>
      <c r="AD31" s="194"/>
      <c r="AE31" s="194"/>
      <c r="AF31" s="194"/>
      <c r="AG31" s="194"/>
      <c r="AH31" s="194"/>
      <c r="AI31" s="194"/>
      <c r="AJ31" s="194"/>
      <c r="AK31" s="194"/>
      <c r="AL31" s="194"/>
      <c r="AM31" s="194"/>
      <c r="AN31" s="194"/>
      <c r="AO31" s="194"/>
      <c r="AP31" s="194"/>
      <c r="AQ31" s="194"/>
      <c r="AR31" s="194"/>
      <c r="AS31" s="194"/>
      <c r="AT31" s="194"/>
      <c r="AU31" s="194"/>
    </row>
    <row r="32" spans="1:47" ht="16.8" customHeight="1" x14ac:dyDescent="0.45">
      <c r="A32" s="201"/>
      <c r="B32" s="201"/>
      <c r="C32" s="201"/>
      <c r="D32" s="203"/>
      <c r="E32" s="202" t="s">
        <v>89</v>
      </c>
      <c r="F32" s="207"/>
      <c r="G32" s="208"/>
      <c r="H32" s="208"/>
      <c r="I32" s="208"/>
      <c r="J32" s="208"/>
      <c r="K32" s="208"/>
      <c r="L32" s="212"/>
      <c r="M32" s="250" t="str">
        <f>IF(発注書1日目・2日目!$Z$37="","",発注書1日目・2日目!$Z$37)</f>
        <v/>
      </c>
      <c r="N32" s="230"/>
      <c r="O32" s="230" t="s">
        <v>29</v>
      </c>
      <c r="P32" s="230" t="str">
        <f>IF(発注書1日目・2日目!$AA$37="","",発注書1日目・2日目!$AA$37)</f>
        <v/>
      </c>
      <c r="Q32" s="230"/>
      <c r="R32" s="230" t="s">
        <v>30</v>
      </c>
      <c r="S32" s="263"/>
      <c r="T32" s="264"/>
      <c r="U32" s="264"/>
      <c r="V32" s="264"/>
      <c r="W32" s="265"/>
      <c r="X32" s="232"/>
      <c r="Y32" s="232"/>
      <c r="Z32" s="1"/>
      <c r="AA32" s="232"/>
      <c r="AB32" s="232"/>
      <c r="AC32" s="1"/>
      <c r="AD32" s="194"/>
      <c r="AE32" s="194"/>
      <c r="AF32" s="194"/>
      <c r="AG32" s="194"/>
      <c r="AH32" s="194"/>
      <c r="AI32" s="194"/>
      <c r="AJ32" s="194"/>
      <c r="AK32" s="194"/>
      <c r="AL32" s="194"/>
      <c r="AM32" s="194"/>
      <c r="AN32" s="194"/>
      <c r="AO32" s="194"/>
      <c r="AP32" s="194"/>
      <c r="AQ32" s="194"/>
      <c r="AR32" s="194"/>
      <c r="AS32" s="194"/>
      <c r="AT32" s="194"/>
      <c r="AU32" s="194"/>
    </row>
    <row r="33" spans="1:47" ht="16.8" customHeight="1" x14ac:dyDescent="0.45">
      <c r="A33" s="201"/>
      <c r="B33" s="201"/>
      <c r="C33" s="201"/>
      <c r="D33" s="204"/>
      <c r="E33" s="204"/>
      <c r="F33" s="209"/>
      <c r="G33" s="210"/>
      <c r="H33" s="210"/>
      <c r="I33" s="210"/>
      <c r="J33" s="210"/>
      <c r="K33" s="210"/>
      <c r="L33" s="213"/>
      <c r="M33" s="251"/>
      <c r="N33" s="231"/>
      <c r="O33" s="231"/>
      <c r="P33" s="231"/>
      <c r="Q33" s="231"/>
      <c r="R33" s="231"/>
      <c r="S33" s="266"/>
      <c r="T33" s="231"/>
      <c r="U33" s="231"/>
      <c r="V33" s="231"/>
      <c r="W33" s="267"/>
      <c r="X33" s="232"/>
      <c r="Y33" s="232"/>
      <c r="Z33" s="1" t="s">
        <v>88</v>
      </c>
      <c r="AA33" s="232"/>
      <c r="AB33" s="232"/>
      <c r="AC33" s="1" t="s">
        <v>88</v>
      </c>
      <c r="AD33" s="194"/>
      <c r="AE33" s="194"/>
      <c r="AF33" s="194"/>
      <c r="AG33" s="194"/>
      <c r="AH33" s="194"/>
      <c r="AI33" s="194"/>
      <c r="AJ33" s="194"/>
      <c r="AK33" s="194"/>
      <c r="AL33" s="194"/>
      <c r="AM33" s="194"/>
      <c r="AN33" s="194"/>
      <c r="AO33" s="194"/>
      <c r="AP33" s="194"/>
      <c r="AQ33" s="194"/>
      <c r="AR33" s="194"/>
      <c r="AS33" s="194"/>
      <c r="AT33" s="194"/>
      <c r="AU33" s="194"/>
    </row>
    <row r="34" spans="1:47" ht="16.8" customHeight="1" x14ac:dyDescent="0.45">
      <c r="A34" s="201"/>
      <c r="B34" s="201"/>
      <c r="C34" s="201"/>
      <c r="D34" s="202">
        <v>3</v>
      </c>
      <c r="E34" s="202" t="s">
        <v>87</v>
      </c>
      <c r="F34" s="205" t="str">
        <f>IF(発注書1日目・2日目!F9=0,"",発注書1日目・2日目!F9)</f>
        <v/>
      </c>
      <c r="G34" s="206"/>
      <c r="H34" s="206" t="s">
        <v>26</v>
      </c>
      <c r="I34" s="206" t="str">
        <f>IF(発注書3日目・4日目!$C$4="","",発注書3日目・4日目!$C$4)</f>
        <v/>
      </c>
      <c r="J34" s="206" t="s">
        <v>90</v>
      </c>
      <c r="K34" s="206" t="str">
        <f>IF(発注書3日目・4日目!$E$4="","",発注書3日目・4日目!$E$4)</f>
        <v/>
      </c>
      <c r="L34" s="211" t="s">
        <v>91</v>
      </c>
      <c r="M34" s="250" t="str">
        <f>IF(発注書3日目・4日目!$U$6="","",発注書3日目・4日目!$U$6)</f>
        <v/>
      </c>
      <c r="N34" s="230"/>
      <c r="O34" s="230" t="s">
        <v>29</v>
      </c>
      <c r="P34" s="230" t="str">
        <f>IF(発注書3日目・4日目!$V$6="","",発注書3日目・4日目!$V$6)</f>
        <v/>
      </c>
      <c r="Q34" s="230"/>
      <c r="R34" s="230" t="s">
        <v>30</v>
      </c>
      <c r="S34" s="261" t="s">
        <v>104</v>
      </c>
      <c r="T34" s="230"/>
      <c r="U34" s="230"/>
      <c r="V34" s="230"/>
      <c r="W34" s="262"/>
      <c r="X34" s="232"/>
      <c r="Y34" s="232"/>
      <c r="Z34" s="1"/>
      <c r="AA34" s="232"/>
      <c r="AB34" s="232"/>
      <c r="AC34" s="1"/>
      <c r="AD34" s="194"/>
      <c r="AE34" s="194"/>
      <c r="AF34" s="194"/>
      <c r="AG34" s="194"/>
      <c r="AH34" s="194"/>
      <c r="AI34" s="194"/>
      <c r="AJ34" s="194"/>
      <c r="AK34" s="194"/>
      <c r="AL34" s="194"/>
      <c r="AM34" s="194"/>
      <c r="AN34" s="194"/>
      <c r="AO34" s="194"/>
      <c r="AP34" s="194"/>
      <c r="AQ34" s="194"/>
      <c r="AR34" s="194"/>
      <c r="AS34" s="194"/>
      <c r="AT34" s="194"/>
      <c r="AU34" s="194"/>
    </row>
    <row r="35" spans="1:47" ht="16.8" customHeight="1" x14ac:dyDescent="0.45">
      <c r="A35" s="201"/>
      <c r="B35" s="201"/>
      <c r="C35" s="201"/>
      <c r="D35" s="203"/>
      <c r="E35" s="204"/>
      <c r="F35" s="207"/>
      <c r="G35" s="208"/>
      <c r="H35" s="208"/>
      <c r="I35" s="208"/>
      <c r="J35" s="208"/>
      <c r="K35" s="208"/>
      <c r="L35" s="212"/>
      <c r="M35" s="251"/>
      <c r="N35" s="231"/>
      <c r="O35" s="231"/>
      <c r="P35" s="231"/>
      <c r="Q35" s="231"/>
      <c r="R35" s="231"/>
      <c r="S35" s="263"/>
      <c r="T35" s="264"/>
      <c r="U35" s="264"/>
      <c r="V35" s="264"/>
      <c r="W35" s="265"/>
      <c r="X35" s="232"/>
      <c r="Y35" s="232"/>
      <c r="Z35" s="1" t="s">
        <v>88</v>
      </c>
      <c r="AA35" s="232"/>
      <c r="AB35" s="232"/>
      <c r="AC35" s="1" t="s">
        <v>88</v>
      </c>
      <c r="AD35" s="194"/>
      <c r="AE35" s="194"/>
      <c r="AF35" s="194"/>
      <c r="AG35" s="194"/>
      <c r="AH35" s="194"/>
      <c r="AI35" s="194"/>
      <c r="AJ35" s="194"/>
      <c r="AK35" s="194"/>
      <c r="AL35" s="194"/>
      <c r="AM35" s="194"/>
      <c r="AN35" s="194"/>
      <c r="AO35" s="194"/>
      <c r="AP35" s="194"/>
      <c r="AQ35" s="194"/>
      <c r="AR35" s="194"/>
      <c r="AS35" s="194"/>
      <c r="AT35" s="194"/>
      <c r="AU35" s="194"/>
    </row>
    <row r="36" spans="1:47" ht="16.8" customHeight="1" x14ac:dyDescent="0.45">
      <c r="A36" s="201"/>
      <c r="B36" s="201"/>
      <c r="C36" s="201"/>
      <c r="D36" s="203"/>
      <c r="E36" s="202" t="s">
        <v>89</v>
      </c>
      <c r="F36" s="207"/>
      <c r="G36" s="208"/>
      <c r="H36" s="208"/>
      <c r="I36" s="208"/>
      <c r="J36" s="208"/>
      <c r="K36" s="208"/>
      <c r="L36" s="212"/>
      <c r="M36" s="250" t="str">
        <f>IF(発注書3日目・4日目!$Z$6="","",発注書3日目・4日目!$Z$6)</f>
        <v/>
      </c>
      <c r="N36" s="230"/>
      <c r="O36" s="230" t="s">
        <v>29</v>
      </c>
      <c r="P36" s="230" t="str">
        <f>IF(発注書3日目・4日目!$AA$6="","",発注書3日目・4日目!$AA$6)</f>
        <v/>
      </c>
      <c r="Q36" s="230"/>
      <c r="R36" s="230" t="s">
        <v>30</v>
      </c>
      <c r="S36" s="263"/>
      <c r="T36" s="264"/>
      <c r="U36" s="264"/>
      <c r="V36" s="264"/>
      <c r="W36" s="265"/>
      <c r="X36" s="232"/>
      <c r="Y36" s="232"/>
      <c r="Z36" s="1"/>
      <c r="AA36" s="232"/>
      <c r="AB36" s="232"/>
      <c r="AC36" s="1"/>
      <c r="AD36" s="194"/>
      <c r="AE36" s="194"/>
      <c r="AF36" s="194"/>
      <c r="AG36" s="194"/>
      <c r="AH36" s="194"/>
      <c r="AI36" s="194"/>
      <c r="AJ36" s="194"/>
      <c r="AK36" s="194"/>
      <c r="AL36" s="194"/>
      <c r="AM36" s="194"/>
      <c r="AN36" s="194"/>
      <c r="AO36" s="194"/>
      <c r="AP36" s="194"/>
      <c r="AQ36" s="194"/>
      <c r="AR36" s="194"/>
      <c r="AS36" s="194"/>
      <c r="AT36" s="194"/>
      <c r="AU36" s="194"/>
    </row>
    <row r="37" spans="1:47" ht="16.8" customHeight="1" x14ac:dyDescent="0.45">
      <c r="A37" s="201"/>
      <c r="B37" s="201"/>
      <c r="C37" s="201"/>
      <c r="D37" s="204"/>
      <c r="E37" s="204"/>
      <c r="F37" s="209"/>
      <c r="G37" s="210"/>
      <c r="H37" s="210"/>
      <c r="I37" s="210"/>
      <c r="J37" s="210"/>
      <c r="K37" s="210"/>
      <c r="L37" s="213"/>
      <c r="M37" s="251"/>
      <c r="N37" s="231"/>
      <c r="O37" s="231"/>
      <c r="P37" s="231"/>
      <c r="Q37" s="231"/>
      <c r="R37" s="231"/>
      <c r="S37" s="266"/>
      <c r="T37" s="231"/>
      <c r="U37" s="231"/>
      <c r="V37" s="231"/>
      <c r="W37" s="267"/>
      <c r="X37" s="232"/>
      <c r="Y37" s="232"/>
      <c r="Z37" s="1" t="s">
        <v>88</v>
      </c>
      <c r="AA37" s="232"/>
      <c r="AB37" s="232"/>
      <c r="AC37" s="1" t="s">
        <v>88</v>
      </c>
      <c r="AD37" s="194"/>
      <c r="AE37" s="194"/>
      <c r="AF37" s="194"/>
      <c r="AG37" s="194"/>
      <c r="AH37" s="194"/>
      <c r="AI37" s="194"/>
      <c r="AJ37" s="194"/>
      <c r="AK37" s="194"/>
      <c r="AL37" s="194"/>
      <c r="AM37" s="194"/>
      <c r="AN37" s="194"/>
      <c r="AO37" s="194"/>
      <c r="AP37" s="194"/>
      <c r="AQ37" s="194"/>
      <c r="AR37" s="194"/>
      <c r="AS37" s="194"/>
      <c r="AT37" s="194"/>
      <c r="AU37" s="194"/>
    </row>
    <row r="38" spans="1:47" ht="16.8" customHeight="1" x14ac:dyDescent="0.45">
      <c r="A38" s="201"/>
      <c r="B38" s="201"/>
      <c r="C38" s="201"/>
      <c r="D38" s="202">
        <v>4</v>
      </c>
      <c r="E38" s="202" t="s">
        <v>87</v>
      </c>
      <c r="F38" s="205" t="str">
        <f>IF(発注書1日目・2日目!F9=0,"",発注書1日目・2日目!F9)</f>
        <v/>
      </c>
      <c r="G38" s="206"/>
      <c r="H38" s="206" t="s">
        <v>26</v>
      </c>
      <c r="I38" s="206" t="str">
        <f>IF(発注書3日目・4日目!$C$20="","",発注書3日目・4日目!$C$20)</f>
        <v/>
      </c>
      <c r="J38" s="206" t="s">
        <v>90</v>
      </c>
      <c r="K38" s="206" t="str">
        <f>IF(発注書3日目・4日目!$E$20="","",発注書3日目・4日目!$E$20)</f>
        <v/>
      </c>
      <c r="L38" s="211" t="s">
        <v>91</v>
      </c>
      <c r="M38" s="250" t="str">
        <f>IF(発注書3日目・4日目!$U$22="","",発注書3日目・4日目!$U$22)</f>
        <v/>
      </c>
      <c r="N38" s="230"/>
      <c r="O38" s="230" t="s">
        <v>29</v>
      </c>
      <c r="P38" s="230" t="str">
        <f>IF(発注書3日目・4日目!$V$22="","",発注書3日目・4日目!$V$22)</f>
        <v/>
      </c>
      <c r="Q38" s="230"/>
      <c r="R38" s="230" t="s">
        <v>30</v>
      </c>
      <c r="S38" s="261" t="s">
        <v>104</v>
      </c>
      <c r="T38" s="230"/>
      <c r="U38" s="230"/>
      <c r="V38" s="230"/>
      <c r="W38" s="262"/>
      <c r="X38" s="232"/>
      <c r="Y38" s="232"/>
      <c r="Z38" s="1"/>
      <c r="AA38" s="232"/>
      <c r="AB38" s="232"/>
      <c r="AC38" s="1"/>
      <c r="AD38" s="194"/>
      <c r="AE38" s="194"/>
      <c r="AF38" s="194"/>
      <c r="AG38" s="194"/>
      <c r="AH38" s="194"/>
      <c r="AI38" s="194"/>
      <c r="AJ38" s="194"/>
      <c r="AK38" s="194"/>
      <c r="AL38" s="194"/>
      <c r="AM38" s="194"/>
      <c r="AN38" s="194"/>
      <c r="AO38" s="194"/>
      <c r="AP38" s="194"/>
      <c r="AQ38" s="194"/>
      <c r="AR38" s="194"/>
      <c r="AS38" s="194"/>
      <c r="AT38" s="194"/>
      <c r="AU38" s="194"/>
    </row>
    <row r="39" spans="1:47" ht="16.8" customHeight="1" x14ac:dyDescent="0.45">
      <c r="A39" s="201"/>
      <c r="B39" s="201"/>
      <c r="C39" s="201"/>
      <c r="D39" s="203"/>
      <c r="E39" s="204"/>
      <c r="F39" s="207"/>
      <c r="G39" s="208"/>
      <c r="H39" s="208"/>
      <c r="I39" s="208"/>
      <c r="J39" s="208"/>
      <c r="K39" s="208"/>
      <c r="L39" s="212"/>
      <c r="M39" s="251"/>
      <c r="N39" s="231"/>
      <c r="O39" s="231"/>
      <c r="P39" s="231"/>
      <c r="Q39" s="231"/>
      <c r="R39" s="231"/>
      <c r="S39" s="263"/>
      <c r="T39" s="264"/>
      <c r="U39" s="264"/>
      <c r="V39" s="264"/>
      <c r="W39" s="265"/>
      <c r="X39" s="232"/>
      <c r="Y39" s="232"/>
      <c r="Z39" s="1" t="s">
        <v>88</v>
      </c>
      <c r="AA39" s="232"/>
      <c r="AB39" s="232"/>
      <c r="AC39" s="1" t="s">
        <v>88</v>
      </c>
      <c r="AD39" s="194"/>
      <c r="AE39" s="194"/>
      <c r="AF39" s="194"/>
      <c r="AG39" s="194"/>
      <c r="AH39" s="194"/>
      <c r="AI39" s="194"/>
      <c r="AJ39" s="194"/>
      <c r="AK39" s="194"/>
      <c r="AL39" s="194"/>
      <c r="AM39" s="194"/>
      <c r="AN39" s="194"/>
      <c r="AO39" s="194"/>
      <c r="AP39" s="194"/>
      <c r="AQ39" s="194"/>
      <c r="AR39" s="194"/>
      <c r="AS39" s="194"/>
      <c r="AT39" s="194"/>
      <c r="AU39" s="194"/>
    </row>
    <row r="40" spans="1:47" ht="16.8" customHeight="1" x14ac:dyDescent="0.45">
      <c r="A40" s="201"/>
      <c r="B40" s="201"/>
      <c r="C40" s="201"/>
      <c r="D40" s="203"/>
      <c r="E40" s="202" t="s">
        <v>89</v>
      </c>
      <c r="F40" s="207"/>
      <c r="G40" s="208"/>
      <c r="H40" s="208"/>
      <c r="I40" s="208"/>
      <c r="J40" s="208"/>
      <c r="K40" s="208"/>
      <c r="L40" s="212"/>
      <c r="M40" s="250" t="str">
        <f>IF(発注書3日目・4日目!$Z$22="","",発注書3日目・4日目!$Z$22)</f>
        <v/>
      </c>
      <c r="N40" s="230"/>
      <c r="O40" s="230" t="s">
        <v>29</v>
      </c>
      <c r="P40" s="230" t="str">
        <f>IF(発注書3日目・4日目!$AA$22="","",発注書3日目・4日目!$AA$22)</f>
        <v/>
      </c>
      <c r="Q40" s="230"/>
      <c r="R40" s="230" t="s">
        <v>30</v>
      </c>
      <c r="S40" s="263"/>
      <c r="T40" s="264"/>
      <c r="U40" s="264"/>
      <c r="V40" s="264"/>
      <c r="W40" s="265"/>
      <c r="X40" s="232"/>
      <c r="Y40" s="232"/>
      <c r="Z40" s="1"/>
      <c r="AA40" s="232"/>
      <c r="AB40" s="232"/>
      <c r="AC40" s="1"/>
      <c r="AD40" s="194"/>
      <c r="AE40" s="194"/>
      <c r="AF40" s="194"/>
      <c r="AG40" s="194"/>
      <c r="AH40" s="194"/>
      <c r="AI40" s="194"/>
      <c r="AJ40" s="194"/>
      <c r="AK40" s="194"/>
      <c r="AL40" s="194"/>
      <c r="AM40" s="194"/>
      <c r="AN40" s="194"/>
      <c r="AO40" s="194"/>
      <c r="AP40" s="194"/>
      <c r="AQ40" s="194"/>
      <c r="AR40" s="194"/>
      <c r="AS40" s="194"/>
      <c r="AT40" s="194"/>
      <c r="AU40" s="194"/>
    </row>
    <row r="41" spans="1:47" ht="16.8" customHeight="1" x14ac:dyDescent="0.45">
      <c r="A41" s="201"/>
      <c r="B41" s="201"/>
      <c r="C41" s="201"/>
      <c r="D41" s="204"/>
      <c r="E41" s="204"/>
      <c r="F41" s="209"/>
      <c r="G41" s="210"/>
      <c r="H41" s="210"/>
      <c r="I41" s="210"/>
      <c r="J41" s="210"/>
      <c r="K41" s="210"/>
      <c r="L41" s="213"/>
      <c r="M41" s="251"/>
      <c r="N41" s="231"/>
      <c r="O41" s="231"/>
      <c r="P41" s="231"/>
      <c r="Q41" s="231"/>
      <c r="R41" s="231"/>
      <c r="S41" s="266"/>
      <c r="T41" s="231"/>
      <c r="U41" s="231"/>
      <c r="V41" s="231"/>
      <c r="W41" s="267"/>
      <c r="X41" s="232"/>
      <c r="Y41" s="232"/>
      <c r="Z41" s="1" t="s">
        <v>88</v>
      </c>
      <c r="AA41" s="232"/>
      <c r="AB41" s="232"/>
      <c r="AC41" s="1" t="s">
        <v>88</v>
      </c>
      <c r="AD41" s="194"/>
      <c r="AE41" s="194"/>
      <c r="AF41" s="194"/>
      <c r="AG41" s="194"/>
      <c r="AH41" s="194"/>
      <c r="AI41" s="194"/>
      <c r="AJ41" s="194"/>
      <c r="AK41" s="194"/>
      <c r="AL41" s="194"/>
      <c r="AM41" s="194"/>
      <c r="AN41" s="194"/>
      <c r="AO41" s="194"/>
      <c r="AP41" s="194"/>
      <c r="AQ41" s="194"/>
      <c r="AR41" s="194"/>
      <c r="AS41" s="194"/>
      <c r="AT41" s="194"/>
      <c r="AU41" s="194"/>
    </row>
    <row r="42" spans="1:47" ht="16.8" customHeight="1" x14ac:dyDescent="0.45">
      <c r="A42" s="201"/>
      <c r="B42" s="201"/>
      <c r="C42" s="201"/>
      <c r="D42" s="202">
        <v>5</v>
      </c>
      <c r="E42" s="202" t="s">
        <v>87</v>
      </c>
      <c r="F42" s="205" t="str">
        <f>IF(発注書1日目・2日目!F9=0,"",発注書1日目・2日目!F9)</f>
        <v/>
      </c>
      <c r="G42" s="206"/>
      <c r="H42" s="206" t="s">
        <v>26</v>
      </c>
      <c r="I42" s="206"/>
      <c r="J42" s="206" t="s">
        <v>90</v>
      </c>
      <c r="K42" s="206" t="str">
        <f>IF(発注書1日目・2日目!L9=0,"",発注書1日目・2日目!L9+4)</f>
        <v/>
      </c>
      <c r="L42" s="211"/>
      <c r="M42" s="250"/>
      <c r="N42" s="230"/>
      <c r="O42" s="230" t="s">
        <v>29</v>
      </c>
      <c r="P42" s="230"/>
      <c r="Q42" s="230"/>
      <c r="R42" s="230" t="s">
        <v>30</v>
      </c>
      <c r="S42" s="261" t="s">
        <v>104</v>
      </c>
      <c r="T42" s="230"/>
      <c r="U42" s="230"/>
      <c r="V42" s="230"/>
      <c r="W42" s="262"/>
      <c r="X42" s="232"/>
      <c r="Y42" s="232"/>
      <c r="Z42" s="1"/>
      <c r="AA42" s="232"/>
      <c r="AB42" s="232"/>
      <c r="AC42" s="1"/>
      <c r="AD42" s="194"/>
      <c r="AE42" s="194"/>
      <c r="AF42" s="194"/>
      <c r="AG42" s="194"/>
      <c r="AH42" s="194"/>
      <c r="AI42" s="194"/>
      <c r="AJ42" s="194"/>
      <c r="AK42" s="194"/>
      <c r="AL42" s="194"/>
      <c r="AM42" s="194"/>
      <c r="AN42" s="194"/>
      <c r="AO42" s="194"/>
      <c r="AP42" s="194"/>
      <c r="AQ42" s="194"/>
      <c r="AR42" s="194"/>
      <c r="AS42" s="194"/>
      <c r="AT42" s="194"/>
      <c r="AU42" s="194"/>
    </row>
    <row r="43" spans="1:47" ht="16.8" customHeight="1" x14ac:dyDescent="0.45">
      <c r="A43" s="201"/>
      <c r="B43" s="201"/>
      <c r="C43" s="201"/>
      <c r="D43" s="203"/>
      <c r="E43" s="204"/>
      <c r="F43" s="207"/>
      <c r="G43" s="208"/>
      <c r="H43" s="208"/>
      <c r="I43" s="208"/>
      <c r="J43" s="208"/>
      <c r="K43" s="208"/>
      <c r="L43" s="212"/>
      <c r="M43" s="251"/>
      <c r="N43" s="231"/>
      <c r="O43" s="231"/>
      <c r="P43" s="231"/>
      <c r="Q43" s="231"/>
      <c r="R43" s="231"/>
      <c r="S43" s="263"/>
      <c r="T43" s="264"/>
      <c r="U43" s="264"/>
      <c r="V43" s="264"/>
      <c r="W43" s="265"/>
      <c r="X43" s="232"/>
      <c r="Y43" s="232"/>
      <c r="Z43" s="1" t="s">
        <v>88</v>
      </c>
      <c r="AA43" s="232"/>
      <c r="AB43" s="232"/>
      <c r="AC43" s="1" t="s">
        <v>88</v>
      </c>
      <c r="AD43" s="194"/>
      <c r="AE43" s="194"/>
      <c r="AF43" s="194"/>
      <c r="AG43" s="194"/>
      <c r="AH43" s="194"/>
      <c r="AI43" s="194"/>
      <c r="AJ43" s="194"/>
      <c r="AK43" s="194"/>
      <c r="AL43" s="194"/>
      <c r="AM43" s="194"/>
      <c r="AN43" s="194"/>
      <c r="AO43" s="194"/>
      <c r="AP43" s="194"/>
      <c r="AQ43" s="194"/>
      <c r="AR43" s="194"/>
      <c r="AS43" s="194"/>
      <c r="AT43" s="194"/>
      <c r="AU43" s="194"/>
    </row>
    <row r="44" spans="1:47" ht="16.8" customHeight="1" x14ac:dyDescent="0.45">
      <c r="A44" s="201"/>
      <c r="B44" s="201"/>
      <c r="C44" s="201"/>
      <c r="D44" s="203"/>
      <c r="E44" s="202" t="s">
        <v>89</v>
      </c>
      <c r="F44" s="207"/>
      <c r="G44" s="208"/>
      <c r="H44" s="208"/>
      <c r="I44" s="208"/>
      <c r="J44" s="208"/>
      <c r="K44" s="208"/>
      <c r="L44" s="212"/>
      <c r="M44" s="250"/>
      <c r="N44" s="230"/>
      <c r="O44" s="230" t="s">
        <v>29</v>
      </c>
      <c r="P44" s="230"/>
      <c r="Q44" s="230"/>
      <c r="R44" s="230" t="s">
        <v>30</v>
      </c>
      <c r="S44" s="263"/>
      <c r="T44" s="264"/>
      <c r="U44" s="264"/>
      <c r="V44" s="264"/>
      <c r="W44" s="265"/>
      <c r="X44" s="232"/>
      <c r="Y44" s="232"/>
      <c r="Z44" s="1"/>
      <c r="AA44" s="232"/>
      <c r="AB44" s="232"/>
      <c r="AC44" s="1"/>
      <c r="AD44" s="194"/>
      <c r="AE44" s="194"/>
      <c r="AF44" s="194"/>
      <c r="AG44" s="194"/>
      <c r="AH44" s="194"/>
      <c r="AI44" s="194"/>
      <c r="AJ44" s="194"/>
      <c r="AK44" s="194"/>
      <c r="AL44" s="194"/>
      <c r="AM44" s="194"/>
      <c r="AN44" s="194"/>
      <c r="AO44" s="194"/>
      <c r="AP44" s="194"/>
      <c r="AQ44" s="194"/>
      <c r="AR44" s="194"/>
      <c r="AS44" s="194"/>
      <c r="AT44" s="194"/>
      <c r="AU44" s="194"/>
    </row>
    <row r="45" spans="1:47" ht="16.8" customHeight="1" x14ac:dyDescent="0.45">
      <c r="A45" s="201"/>
      <c r="B45" s="201"/>
      <c r="C45" s="201"/>
      <c r="D45" s="204"/>
      <c r="E45" s="204"/>
      <c r="F45" s="209"/>
      <c r="G45" s="210"/>
      <c r="H45" s="210"/>
      <c r="I45" s="210"/>
      <c r="J45" s="210"/>
      <c r="K45" s="210"/>
      <c r="L45" s="213"/>
      <c r="M45" s="251"/>
      <c r="N45" s="231"/>
      <c r="O45" s="231"/>
      <c r="P45" s="231"/>
      <c r="Q45" s="231"/>
      <c r="R45" s="231"/>
      <c r="S45" s="266"/>
      <c r="T45" s="231"/>
      <c r="U45" s="231"/>
      <c r="V45" s="231"/>
      <c r="W45" s="267"/>
      <c r="X45" s="232"/>
      <c r="Y45" s="232"/>
      <c r="Z45" s="1" t="s">
        <v>88</v>
      </c>
      <c r="AA45" s="232"/>
      <c r="AB45" s="232"/>
      <c r="AC45" s="1" t="s">
        <v>88</v>
      </c>
      <c r="AD45" s="194"/>
      <c r="AE45" s="194"/>
      <c r="AF45" s="194"/>
      <c r="AG45" s="194"/>
      <c r="AH45" s="194"/>
      <c r="AI45" s="194"/>
      <c r="AJ45" s="194"/>
      <c r="AK45" s="194"/>
      <c r="AL45" s="194"/>
      <c r="AM45" s="194"/>
      <c r="AN45" s="194"/>
      <c r="AO45" s="194"/>
      <c r="AP45" s="194"/>
      <c r="AQ45" s="194"/>
      <c r="AR45" s="194"/>
      <c r="AS45" s="194"/>
      <c r="AT45" s="194"/>
      <c r="AU45" s="194"/>
    </row>
    <row r="46" spans="1:47" ht="16.8" customHeight="1" x14ac:dyDescent="0.45">
      <c r="A46" s="201"/>
      <c r="B46" s="201"/>
      <c r="C46" s="201"/>
      <c r="D46" s="202">
        <v>6</v>
      </c>
      <c r="E46" s="202" t="s">
        <v>87</v>
      </c>
      <c r="F46" s="205">
        <v>2023</v>
      </c>
      <c r="G46" s="206"/>
      <c r="H46" s="206" t="s">
        <v>26</v>
      </c>
      <c r="I46" s="206"/>
      <c r="J46" s="206" t="s">
        <v>90</v>
      </c>
      <c r="K46" s="206"/>
      <c r="L46" s="211" t="s">
        <v>91</v>
      </c>
      <c r="M46" s="250"/>
      <c r="N46" s="230"/>
      <c r="O46" s="230" t="s">
        <v>29</v>
      </c>
      <c r="P46" s="230"/>
      <c r="Q46" s="230"/>
      <c r="R46" s="230" t="s">
        <v>30</v>
      </c>
      <c r="S46" s="261" t="s">
        <v>104</v>
      </c>
      <c r="T46" s="230"/>
      <c r="U46" s="230"/>
      <c r="V46" s="230"/>
      <c r="W46" s="262"/>
      <c r="X46" s="232"/>
      <c r="Y46" s="232"/>
      <c r="Z46" s="1"/>
      <c r="AA46" s="232"/>
      <c r="AB46" s="232"/>
      <c r="AC46" s="1"/>
      <c r="AD46" s="194"/>
      <c r="AE46" s="194"/>
      <c r="AF46" s="194"/>
      <c r="AG46" s="194"/>
      <c r="AH46" s="194"/>
      <c r="AI46" s="194"/>
      <c r="AJ46" s="194"/>
      <c r="AK46" s="194"/>
      <c r="AL46" s="194"/>
      <c r="AM46" s="194"/>
      <c r="AN46" s="194"/>
      <c r="AO46" s="194"/>
      <c r="AP46" s="194"/>
      <c r="AQ46" s="194"/>
      <c r="AR46" s="194"/>
      <c r="AS46" s="194"/>
      <c r="AT46" s="194"/>
      <c r="AU46" s="194"/>
    </row>
    <row r="47" spans="1:47" ht="16.8" customHeight="1" x14ac:dyDescent="0.45">
      <c r="A47" s="201"/>
      <c r="B47" s="201"/>
      <c r="C47" s="201"/>
      <c r="D47" s="203"/>
      <c r="E47" s="204"/>
      <c r="F47" s="207"/>
      <c r="G47" s="208"/>
      <c r="H47" s="208"/>
      <c r="I47" s="208"/>
      <c r="J47" s="208"/>
      <c r="K47" s="208"/>
      <c r="L47" s="212"/>
      <c r="M47" s="251"/>
      <c r="N47" s="231"/>
      <c r="O47" s="231"/>
      <c r="P47" s="231"/>
      <c r="Q47" s="231"/>
      <c r="R47" s="231"/>
      <c r="S47" s="263"/>
      <c r="T47" s="264"/>
      <c r="U47" s="264"/>
      <c r="V47" s="264"/>
      <c r="W47" s="265"/>
      <c r="X47" s="232"/>
      <c r="Y47" s="232"/>
      <c r="Z47" s="1" t="s">
        <v>88</v>
      </c>
      <c r="AA47" s="232"/>
      <c r="AB47" s="232"/>
      <c r="AC47" s="1" t="s">
        <v>88</v>
      </c>
      <c r="AD47" s="194"/>
      <c r="AE47" s="194"/>
      <c r="AF47" s="194"/>
      <c r="AG47" s="194"/>
      <c r="AH47" s="194"/>
      <c r="AI47" s="194"/>
      <c r="AJ47" s="194"/>
      <c r="AK47" s="194"/>
      <c r="AL47" s="194"/>
      <c r="AM47" s="194"/>
      <c r="AN47" s="194"/>
      <c r="AO47" s="194"/>
      <c r="AP47" s="194"/>
      <c r="AQ47" s="194"/>
      <c r="AR47" s="194"/>
      <c r="AS47" s="194"/>
      <c r="AT47" s="194"/>
      <c r="AU47" s="194"/>
    </row>
    <row r="48" spans="1:47" ht="16.8" customHeight="1" x14ac:dyDescent="0.45">
      <c r="A48" s="201"/>
      <c r="B48" s="201"/>
      <c r="C48" s="201"/>
      <c r="D48" s="203"/>
      <c r="E48" s="202" t="s">
        <v>89</v>
      </c>
      <c r="F48" s="207"/>
      <c r="G48" s="208"/>
      <c r="H48" s="208"/>
      <c r="I48" s="208"/>
      <c r="J48" s="208"/>
      <c r="K48" s="208"/>
      <c r="L48" s="212"/>
      <c r="M48" s="250"/>
      <c r="N48" s="230"/>
      <c r="O48" s="230" t="s">
        <v>29</v>
      </c>
      <c r="P48" s="230"/>
      <c r="Q48" s="230"/>
      <c r="R48" s="230" t="s">
        <v>30</v>
      </c>
      <c r="S48" s="263"/>
      <c r="T48" s="264"/>
      <c r="U48" s="264"/>
      <c r="V48" s="264"/>
      <c r="W48" s="265"/>
      <c r="X48" s="232"/>
      <c r="Y48" s="232"/>
      <c r="Z48" s="1"/>
      <c r="AA48" s="232"/>
      <c r="AB48" s="232"/>
      <c r="AC48" s="1"/>
      <c r="AD48" s="194"/>
      <c r="AE48" s="194"/>
      <c r="AF48" s="194"/>
      <c r="AG48" s="194"/>
      <c r="AH48" s="194"/>
      <c r="AI48" s="194"/>
      <c r="AJ48" s="194"/>
      <c r="AK48" s="194"/>
      <c r="AL48" s="194"/>
      <c r="AM48" s="194"/>
      <c r="AN48" s="194"/>
      <c r="AO48" s="194"/>
      <c r="AP48" s="194"/>
      <c r="AQ48" s="194"/>
      <c r="AR48" s="194"/>
      <c r="AS48" s="194"/>
      <c r="AT48" s="194"/>
      <c r="AU48" s="194"/>
    </row>
    <row r="49" spans="1:47" ht="16.8" customHeight="1" x14ac:dyDescent="0.45">
      <c r="A49" s="201"/>
      <c r="B49" s="201"/>
      <c r="C49" s="201"/>
      <c r="D49" s="204"/>
      <c r="E49" s="204"/>
      <c r="F49" s="209"/>
      <c r="G49" s="210"/>
      <c r="H49" s="210"/>
      <c r="I49" s="210"/>
      <c r="J49" s="210"/>
      <c r="K49" s="210"/>
      <c r="L49" s="213"/>
      <c r="M49" s="251"/>
      <c r="N49" s="231"/>
      <c r="O49" s="231"/>
      <c r="P49" s="231"/>
      <c r="Q49" s="231"/>
      <c r="R49" s="231"/>
      <c r="S49" s="266"/>
      <c r="T49" s="231"/>
      <c r="U49" s="231"/>
      <c r="V49" s="231"/>
      <c r="W49" s="267"/>
      <c r="X49" s="232"/>
      <c r="Y49" s="232"/>
      <c r="Z49" s="17" t="s">
        <v>88</v>
      </c>
      <c r="AA49" s="232"/>
      <c r="AB49" s="232"/>
      <c r="AC49" s="1" t="s">
        <v>88</v>
      </c>
      <c r="AD49" s="194"/>
      <c r="AE49" s="194"/>
      <c r="AF49" s="194"/>
      <c r="AG49" s="194"/>
      <c r="AH49" s="194"/>
      <c r="AI49" s="194"/>
      <c r="AJ49" s="194"/>
      <c r="AK49" s="194"/>
      <c r="AL49" s="194"/>
      <c r="AM49" s="194"/>
      <c r="AN49" s="194"/>
      <c r="AO49" s="194"/>
      <c r="AP49" s="194"/>
      <c r="AQ49" s="194"/>
      <c r="AR49" s="194"/>
      <c r="AS49" s="194"/>
      <c r="AT49" s="194"/>
      <c r="AU49" s="194"/>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69" t="s">
        <v>92</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row>
    <row r="53" spans="1:47" ht="16.8" customHeight="1" x14ac:dyDescent="0.45">
      <c r="A53" s="269"/>
      <c r="B53" s="269"/>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row>
    <row r="54" spans="1:47" ht="16.8" customHeight="1" x14ac:dyDescent="0.45">
      <c r="A54" s="269"/>
      <c r="B54" s="269"/>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row>
    <row r="55" spans="1:47" ht="16.8" customHeight="1" x14ac:dyDescent="0.45">
      <c r="A55" s="269"/>
      <c r="B55" s="269"/>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row>
    <row r="56" spans="1:47" ht="16.8" customHeight="1" x14ac:dyDescent="0.45">
      <c r="A56" s="269"/>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row>
    <row r="57" spans="1:47" ht="16.8" customHeight="1" x14ac:dyDescent="0.4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3" t="s">
        <v>101</v>
      </c>
      <c r="AB69" s="274"/>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0" t="s">
        <v>41</v>
      </c>
      <c r="B71" s="271"/>
      <c r="C71" s="271"/>
      <c r="D71" s="272"/>
      <c r="E71" s="199" t="s">
        <v>42</v>
      </c>
      <c r="F71" s="199"/>
      <c r="G71" s="199"/>
      <c r="H71" s="199"/>
      <c r="I71" s="1"/>
      <c r="J71" s="1"/>
      <c r="K71" s="1" t="s">
        <v>102</v>
      </c>
      <c r="L71" s="1"/>
      <c r="M71" s="1"/>
      <c r="N71" s="1"/>
      <c r="O71" s="1"/>
      <c r="P71" s="1"/>
      <c r="Q71" s="1"/>
      <c r="R71" s="1"/>
      <c r="S71" s="1"/>
      <c r="T71" s="1"/>
      <c r="U71" s="1"/>
      <c r="V71" s="1"/>
      <c r="W71" s="1"/>
    </row>
    <row r="72" spans="1:28" ht="16.8" customHeight="1" x14ac:dyDescent="0.45">
      <c r="A72" s="199"/>
      <c r="B72" s="199"/>
      <c r="C72" s="199"/>
      <c r="D72" s="199"/>
      <c r="E72" s="268"/>
      <c r="F72" s="268"/>
      <c r="G72" s="268"/>
      <c r="H72" s="268"/>
      <c r="I72" s="1"/>
      <c r="J72" s="1"/>
      <c r="K72" s="1" t="s">
        <v>44</v>
      </c>
      <c r="L72" s="1"/>
      <c r="M72" s="1"/>
      <c r="N72" s="1"/>
      <c r="O72" s="1"/>
      <c r="P72" s="1"/>
      <c r="Q72" s="1"/>
      <c r="R72" s="1"/>
      <c r="S72" s="1"/>
      <c r="T72" s="1"/>
      <c r="U72" s="1"/>
      <c r="V72" s="1"/>
      <c r="W72" s="1"/>
    </row>
    <row r="73" spans="1:28" ht="16.8" customHeight="1" x14ac:dyDescent="0.45">
      <c r="A73" s="199"/>
      <c r="B73" s="199"/>
      <c r="C73" s="199"/>
      <c r="D73" s="199"/>
      <c r="E73" s="268"/>
      <c r="F73" s="268"/>
      <c r="G73" s="268"/>
      <c r="H73" s="268"/>
      <c r="I73" s="1"/>
      <c r="J73" s="1"/>
      <c r="K73" s="1" t="s">
        <v>45</v>
      </c>
      <c r="L73" s="1"/>
      <c r="M73" s="1"/>
      <c r="N73" s="1"/>
      <c r="O73" s="1"/>
      <c r="P73" s="1"/>
      <c r="Q73" s="1"/>
      <c r="R73" s="1"/>
      <c r="S73" s="1"/>
      <c r="T73" s="1"/>
      <c r="U73" s="1"/>
      <c r="V73" s="1"/>
      <c r="W73" s="1"/>
    </row>
    <row r="74" spans="1:28" ht="16.8" customHeight="1" x14ac:dyDescent="0.45">
      <c r="A74" s="199"/>
      <c r="B74" s="199"/>
      <c r="C74" s="199"/>
      <c r="D74" s="199"/>
      <c r="E74" s="268"/>
      <c r="F74" s="268"/>
      <c r="G74" s="268"/>
      <c r="H74" s="268"/>
      <c r="I74" s="1"/>
      <c r="J74" s="1"/>
      <c r="K74" s="1" t="s">
        <v>46</v>
      </c>
      <c r="L74" s="1"/>
      <c r="M74" s="1"/>
      <c r="N74" s="1"/>
      <c r="O74" s="1"/>
      <c r="P74" s="1"/>
      <c r="Q74" s="1"/>
      <c r="R74" s="1"/>
      <c r="S74" s="1"/>
      <c r="T74" s="1"/>
      <c r="U74" s="1"/>
      <c r="V74" s="1"/>
      <c r="W74" s="1"/>
    </row>
    <row r="75" spans="1:28" ht="16.8" customHeight="1" x14ac:dyDescent="0.45">
      <c r="A75" s="199"/>
      <c r="B75" s="199"/>
      <c r="C75" s="199"/>
      <c r="D75" s="199"/>
      <c r="E75" s="268"/>
      <c r="F75" s="268"/>
      <c r="G75" s="268"/>
      <c r="H75" s="268"/>
      <c r="I75" s="1"/>
      <c r="J75" s="1"/>
      <c r="K75" s="1" t="s">
        <v>103</v>
      </c>
      <c r="L75" s="1"/>
      <c r="M75" s="1"/>
      <c r="N75" s="1"/>
      <c r="O75" s="1"/>
      <c r="P75" s="1"/>
      <c r="Q75" s="1"/>
      <c r="R75" s="1"/>
      <c r="S75" s="1"/>
      <c r="T75" s="1"/>
      <c r="U75" s="1"/>
      <c r="V75" s="1"/>
      <c r="W75" s="1"/>
    </row>
    <row r="76" spans="1:28" ht="16.8" customHeight="1" x14ac:dyDescent="0.45">
      <c r="A76" s="199"/>
      <c r="B76" s="199"/>
      <c r="C76" s="199"/>
      <c r="D76" s="199"/>
      <c r="E76" s="268"/>
      <c r="F76" s="268"/>
      <c r="G76" s="268"/>
      <c r="H76" s="268"/>
      <c r="I76" s="1"/>
      <c r="J76" s="1" t="s">
        <v>48</v>
      </c>
      <c r="K76" s="1"/>
      <c r="L76" s="1"/>
      <c r="M76" s="1"/>
      <c r="N76" s="1"/>
      <c r="O76" s="1"/>
      <c r="P76" s="1"/>
      <c r="Q76" s="1"/>
      <c r="R76" s="1"/>
      <c r="S76" s="1"/>
      <c r="T76" s="1"/>
      <c r="U76" s="1"/>
      <c r="V76" s="1"/>
      <c r="W76" s="1"/>
    </row>
    <row r="77" spans="1:28" ht="16.8" customHeight="1" x14ac:dyDescent="0.45">
      <c r="A77" s="199"/>
      <c r="B77" s="199"/>
      <c r="C77" s="199"/>
      <c r="D77" s="199"/>
      <c r="E77" s="268"/>
      <c r="F77" s="268"/>
      <c r="G77" s="268"/>
      <c r="H77" s="268"/>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IF(発注書1日目・2日目!A21=0,"",発注書1日目・2日目!A21)</f>
        <v/>
      </c>
      <c r="G11" s="312"/>
      <c r="H11" s="312"/>
      <c r="I11" s="312"/>
      <c r="J11" s="312"/>
      <c r="K11" s="311" t="str">
        <f>IF(発注書1日目・2日目!A22=0,"",発注書1日目・2日目!A22)</f>
        <v/>
      </c>
      <c r="L11" s="312"/>
      <c r="M11" s="312"/>
      <c r="N11" s="312"/>
      <c r="O11" s="312"/>
      <c r="P11" s="311" t="str">
        <f>IF(発注書1日目・2日目!A23=0,"",発注書1日目・2日目!A23)</f>
        <v/>
      </c>
      <c r="Q11" s="312"/>
      <c r="R11" s="312"/>
      <c r="S11" s="312"/>
      <c r="T11" s="312"/>
      <c r="U11" s="311" t="str">
        <f>IF(発注書1日目・2日目!A24=0,"",発注書1日目・2日目!A24)</f>
        <v/>
      </c>
      <c r="V11" s="312"/>
      <c r="W11" s="312"/>
      <c r="X11" s="312"/>
      <c r="Y11" s="312"/>
      <c r="Z11" s="312"/>
      <c r="AA11" s="311" t="str">
        <f>IF(発注書1日目・2日目!A25=0,"",発注書1日目・2日目!A25)</f>
        <v/>
      </c>
      <c r="AB11" s="312"/>
      <c r="AC11" s="312"/>
      <c r="AD11" s="312"/>
      <c r="AE11" s="312"/>
      <c r="AF11" s="315"/>
      <c r="AG11" s="275" t="s">
        <v>65</v>
      </c>
      <c r="AH11" s="276"/>
      <c r="AI11" s="276"/>
      <c r="AJ11" s="276"/>
      <c r="AK11" s="276"/>
      <c r="AL11" s="276"/>
      <c r="AM11" s="276"/>
      <c r="AN11" s="276"/>
      <c r="AO11" s="276"/>
      <c r="AP11" s="276"/>
      <c r="AQ11" s="276"/>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t="str">
        <f>IF(発注書1日目・2日目!C19=0,"",発注書1日目・2日目!C19)</f>
        <v/>
      </c>
      <c r="L15" s="282"/>
      <c r="M15" s="282"/>
      <c r="N15" s="285" t="s">
        <v>27</v>
      </c>
      <c r="O15" s="282" t="str">
        <f>IF(発注書1日目・2日目!E19=0,"",発注書1日目・2日目!E19)</f>
        <v/>
      </c>
      <c r="P15" s="282"/>
      <c r="Q15" s="282"/>
      <c r="R15" s="303" t="s">
        <v>28</v>
      </c>
      <c r="S15" s="278" t="s">
        <v>10</v>
      </c>
      <c r="T15" s="279"/>
      <c r="U15" s="280"/>
      <c r="V15" s="305" t="str">
        <f>IF(発注書1日目・2日目!U21=0,"",発注書1日目・2日目!U21)</f>
        <v/>
      </c>
      <c r="W15" s="298"/>
      <c r="X15" s="2" t="s">
        <v>29</v>
      </c>
      <c r="Y15" s="298" t="str">
        <f>IF(発注書1日目・2日目!V21=0,"",発注書1日目・2日目!V21)</f>
        <v/>
      </c>
      <c r="Z15" s="298"/>
      <c r="AA15" s="2" t="s">
        <v>30</v>
      </c>
      <c r="AB15" s="297" t="s">
        <v>56</v>
      </c>
      <c r="AC15" s="298"/>
      <c r="AD15" s="298"/>
      <c r="AE15" s="298"/>
      <c r="AF15" s="299"/>
    </row>
    <row r="16" spans="1:43" ht="40.049999999999997" customHeight="1" x14ac:dyDescent="0.45">
      <c r="A16" s="277"/>
      <c r="B16" s="277"/>
      <c r="C16" s="277"/>
      <c r="D16" s="277"/>
      <c r="E16" s="278"/>
      <c r="F16" s="283"/>
      <c r="G16" s="284"/>
      <c r="H16" s="284"/>
      <c r="I16" s="284"/>
      <c r="J16" s="286"/>
      <c r="K16" s="284"/>
      <c r="L16" s="284"/>
      <c r="M16" s="284"/>
      <c r="N16" s="286"/>
      <c r="O16" s="284"/>
      <c r="P16" s="284"/>
      <c r="Q16" s="284"/>
      <c r="R16" s="304"/>
      <c r="S16" s="287" t="s">
        <v>11</v>
      </c>
      <c r="T16" s="288"/>
      <c r="U16" s="289"/>
      <c r="V16" s="305" t="str">
        <f>IF(発注書1日目・2日目!Z21=0,"",発注書1日目・2日目!Z21)</f>
        <v/>
      </c>
      <c r="W16" s="298"/>
      <c r="X16" s="2" t="s">
        <v>29</v>
      </c>
      <c r="Y16" s="298" t="str">
        <f>IF(発注書1日目・2日目!AA21=0,"",発注書1日目・2日目!AA21)</f>
        <v/>
      </c>
      <c r="Z16" s="298"/>
      <c r="AA16" s="2" t="s">
        <v>30</v>
      </c>
      <c r="AB16" s="300"/>
      <c r="AC16" s="301"/>
      <c r="AD16" s="301"/>
      <c r="AE16" s="301"/>
      <c r="AF16" s="302"/>
    </row>
    <row r="17" spans="1:44" ht="40.200000000000003" customHeight="1" x14ac:dyDescent="0.45">
      <c r="A17" s="328" t="s">
        <v>57</v>
      </c>
      <c r="B17" s="328"/>
      <c r="C17" s="328"/>
      <c r="D17" s="328"/>
      <c r="E17" s="328"/>
      <c r="F17" s="76"/>
      <c r="G17" s="11"/>
      <c r="H17" s="11"/>
      <c r="I17" s="11"/>
      <c r="J17" s="11"/>
      <c r="K17" s="11"/>
      <c r="L17" s="77"/>
      <c r="M17" s="215" t="s">
        <v>190</v>
      </c>
      <c r="N17" s="216"/>
      <c r="O17" s="216"/>
      <c r="P17" s="216"/>
      <c r="Q17" s="216"/>
      <c r="R17" s="217"/>
      <c r="S17" s="278" t="s">
        <v>10</v>
      </c>
      <c r="T17" s="279"/>
      <c r="U17" s="280"/>
      <c r="V17" s="330"/>
      <c r="W17" s="331"/>
      <c r="X17" s="2" t="s">
        <v>29</v>
      </c>
      <c r="Y17" s="332"/>
      <c r="Z17" s="332"/>
      <c r="AA17" s="2" t="s">
        <v>30</v>
      </c>
      <c r="AB17" s="297" t="s">
        <v>56</v>
      </c>
      <c r="AC17" s="333"/>
      <c r="AD17" s="333"/>
      <c r="AE17" s="333"/>
      <c r="AF17" s="334"/>
      <c r="AG17" s="275"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221"/>
      <c r="N18" s="222"/>
      <c r="O18" s="222"/>
      <c r="P18" s="222"/>
      <c r="Q18" s="222"/>
      <c r="R18" s="223"/>
      <c r="S18" s="287" t="s">
        <v>11</v>
      </c>
      <c r="T18" s="288"/>
      <c r="U18" s="289"/>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7" t="s">
        <v>50</v>
      </c>
      <c r="X31" s="237"/>
      <c r="Y31" s="237"/>
      <c r="Z31" s="237"/>
      <c r="AA31" s="237"/>
      <c r="AB31" s="237"/>
      <c r="AC31" s="237"/>
      <c r="AD31" s="237"/>
      <c r="AE31" s="237"/>
      <c r="AF31" s="237"/>
    </row>
    <row r="32" spans="1:44" ht="26.4" customHeight="1" x14ac:dyDescent="0.45">
      <c r="A32" s="323"/>
      <c r="B32" s="324"/>
      <c r="C32" s="324"/>
      <c r="D32" s="325"/>
      <c r="E32" s="323"/>
      <c r="F32" s="324"/>
      <c r="G32" s="324"/>
      <c r="H32" s="325"/>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IF(発注書1日目・2日目!A37=0,"",発注書1日目・2日目!A37)</f>
        <v/>
      </c>
      <c r="G11" s="312"/>
      <c r="H11" s="312"/>
      <c r="I11" s="312"/>
      <c r="J11" s="312"/>
      <c r="K11" s="311" t="str">
        <f>IF(発注書1日目・2日目!A38=0,"",発注書1日目・2日目!A38)</f>
        <v/>
      </c>
      <c r="L11" s="312"/>
      <c r="M11" s="312"/>
      <c r="N11" s="312"/>
      <c r="O11" s="312"/>
      <c r="P11" s="311" t="str">
        <f>IF(発注書1日目・2日目!A39=0,"",発注書1日目・2日目!A39)</f>
        <v/>
      </c>
      <c r="Q11" s="312"/>
      <c r="R11" s="312"/>
      <c r="S11" s="312"/>
      <c r="T11" s="312"/>
      <c r="U11" s="311" t="str">
        <f>IF(発注書1日目・2日目!A40=0,"",発注書1日目・2日目!A40)</f>
        <v/>
      </c>
      <c r="V11" s="312"/>
      <c r="W11" s="312"/>
      <c r="X11" s="312"/>
      <c r="Y11" s="312"/>
      <c r="Z11" s="312"/>
      <c r="AA11" s="311" t="str">
        <f>IF(発注書1日目・2日目!A41=0,"",発注書1日目・2日目!A41)</f>
        <v/>
      </c>
      <c r="AB11" s="312"/>
      <c r="AC11" s="312"/>
      <c r="AD11" s="312"/>
      <c r="AE11" s="312"/>
      <c r="AF11" s="315"/>
      <c r="AG11" s="275" t="s">
        <v>65</v>
      </c>
      <c r="AH11" s="276"/>
      <c r="AI11" s="276"/>
      <c r="AJ11" s="276"/>
      <c r="AK11" s="276"/>
      <c r="AL11" s="276"/>
      <c r="AM11" s="276"/>
      <c r="AN11" s="276"/>
      <c r="AO11" s="276"/>
      <c r="AP11" s="276"/>
      <c r="AQ11" s="276"/>
    </row>
    <row r="12" spans="1:43" ht="40.049999999999997" customHeight="1" x14ac:dyDescent="0.45">
      <c r="A12" s="310"/>
      <c r="B12" s="310"/>
      <c r="C12" s="310"/>
      <c r="D12" s="310"/>
      <c r="E12" s="310"/>
      <c r="F12" s="313"/>
      <c r="G12" s="314"/>
      <c r="H12" s="314"/>
      <c r="I12" s="314"/>
      <c r="J12" s="314"/>
      <c r="K12" s="313"/>
      <c r="L12" s="314"/>
      <c r="M12" s="314"/>
      <c r="N12" s="314"/>
      <c r="O12" s="314"/>
      <c r="P12" s="313"/>
      <c r="Q12" s="314"/>
      <c r="R12" s="314"/>
      <c r="S12" s="314"/>
      <c r="T12" s="314"/>
      <c r="U12" s="313"/>
      <c r="V12" s="314"/>
      <c r="W12" s="314"/>
      <c r="X12" s="314"/>
      <c r="Y12" s="314"/>
      <c r="Z12" s="314"/>
      <c r="AA12" s="313"/>
      <c r="AB12" s="314"/>
      <c r="AC12" s="314"/>
      <c r="AD12" s="314"/>
      <c r="AE12" s="314"/>
      <c r="AF12" s="316"/>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t="str">
        <f>搬出入許可証!$K$15</f>
        <v/>
      </c>
      <c r="L15" s="282"/>
      <c r="M15" s="282"/>
      <c r="N15" s="285" t="s">
        <v>27</v>
      </c>
      <c r="O15" s="282">
        <f>発注書1日目・2日目!$E$35</f>
        <v>0</v>
      </c>
      <c r="P15" s="282"/>
      <c r="Q15" s="282"/>
      <c r="R15" s="303" t="s">
        <v>28</v>
      </c>
      <c r="S15" s="278" t="s">
        <v>10</v>
      </c>
      <c r="T15" s="279"/>
      <c r="U15" s="280"/>
      <c r="V15" s="305" t="str">
        <f>IF(発注書1日目・2日目!U37=0,"",発注書1日目・2日目!U37)</f>
        <v/>
      </c>
      <c r="W15" s="298"/>
      <c r="X15" s="2" t="s">
        <v>29</v>
      </c>
      <c r="Y15" s="298" t="str">
        <f>IF(発注書1日目・2日目!V37=0,"",発注書1日目・2日目!V37)</f>
        <v/>
      </c>
      <c r="Z15" s="298"/>
      <c r="AA15" s="2" t="s">
        <v>30</v>
      </c>
      <c r="AB15" s="297" t="s">
        <v>56</v>
      </c>
      <c r="AC15" s="298"/>
      <c r="AD15" s="298"/>
      <c r="AE15" s="298"/>
      <c r="AF15" s="299"/>
    </row>
    <row r="16" spans="1:43" ht="40.049999999999997" customHeight="1" x14ac:dyDescent="0.45">
      <c r="A16" s="277"/>
      <c r="B16" s="277"/>
      <c r="C16" s="277"/>
      <c r="D16" s="277"/>
      <c r="E16" s="278"/>
      <c r="F16" s="283"/>
      <c r="G16" s="284"/>
      <c r="H16" s="284"/>
      <c r="I16" s="284"/>
      <c r="J16" s="286"/>
      <c r="K16" s="284"/>
      <c r="L16" s="284"/>
      <c r="M16" s="284"/>
      <c r="N16" s="286"/>
      <c r="O16" s="284"/>
      <c r="P16" s="284"/>
      <c r="Q16" s="284"/>
      <c r="R16" s="304"/>
      <c r="S16" s="287" t="s">
        <v>11</v>
      </c>
      <c r="T16" s="288"/>
      <c r="U16" s="289"/>
      <c r="V16" s="305" t="str">
        <f>IF(発注書1日目・2日目!Z37=0,"",発注書1日目・2日目!Z37)</f>
        <v/>
      </c>
      <c r="W16" s="298"/>
      <c r="X16" s="2" t="s">
        <v>29</v>
      </c>
      <c r="Y16" s="298" t="str">
        <f>IF(発注書1日目・2日目!AA37=0,"",発注書1日目・2日目!AA37)</f>
        <v/>
      </c>
      <c r="Z16" s="298"/>
      <c r="AA16" s="2" t="s">
        <v>30</v>
      </c>
      <c r="AB16" s="300"/>
      <c r="AC16" s="301"/>
      <c r="AD16" s="301"/>
      <c r="AE16" s="301"/>
      <c r="AF16" s="302"/>
    </row>
    <row r="17" spans="1:44" ht="40.200000000000003" customHeight="1" x14ac:dyDescent="0.45">
      <c r="A17" s="328" t="s">
        <v>57</v>
      </c>
      <c r="B17" s="328"/>
      <c r="C17" s="328"/>
      <c r="D17" s="328"/>
      <c r="E17" s="328"/>
      <c r="F17" s="76"/>
      <c r="G17" s="11"/>
      <c r="H17" s="11"/>
      <c r="I17" s="11"/>
      <c r="J17" s="11"/>
      <c r="K17" s="11"/>
      <c r="L17" s="77"/>
      <c r="M17" s="215" t="s">
        <v>190</v>
      </c>
      <c r="N17" s="216"/>
      <c r="O17" s="216"/>
      <c r="P17" s="216"/>
      <c r="Q17" s="216"/>
      <c r="R17" s="217"/>
      <c r="S17" s="278" t="s">
        <v>10</v>
      </c>
      <c r="T17" s="279"/>
      <c r="U17" s="280"/>
      <c r="V17" s="330"/>
      <c r="W17" s="331"/>
      <c r="X17" s="2" t="s">
        <v>29</v>
      </c>
      <c r="Y17" s="332"/>
      <c r="Z17" s="332"/>
      <c r="AA17" s="2" t="s">
        <v>30</v>
      </c>
      <c r="AB17" s="297" t="s">
        <v>56</v>
      </c>
      <c r="AC17" s="333"/>
      <c r="AD17" s="333"/>
      <c r="AE17" s="333"/>
      <c r="AF17" s="334"/>
      <c r="AG17" s="275" t="s">
        <v>64</v>
      </c>
      <c r="AH17" s="326"/>
      <c r="AI17" s="326"/>
      <c r="AJ17" s="326"/>
      <c r="AK17" s="326"/>
      <c r="AL17" s="326"/>
      <c r="AM17" s="326"/>
      <c r="AN17" s="326"/>
      <c r="AO17" s="326"/>
      <c r="AP17" s="326"/>
      <c r="AQ17" s="326"/>
      <c r="AR17" s="326"/>
    </row>
    <row r="18" spans="1:44" ht="39" customHeight="1" x14ac:dyDescent="0.45">
      <c r="A18" s="329"/>
      <c r="B18" s="329"/>
      <c r="C18" s="329"/>
      <c r="D18" s="329"/>
      <c r="E18" s="329"/>
      <c r="F18" s="78"/>
      <c r="G18" s="79"/>
      <c r="H18" s="79"/>
      <c r="I18" s="79"/>
      <c r="J18" s="79"/>
      <c r="K18" s="79"/>
      <c r="L18" s="80"/>
      <c r="M18" s="221"/>
      <c r="N18" s="222"/>
      <c r="O18" s="222"/>
      <c r="P18" s="222"/>
      <c r="Q18" s="222"/>
      <c r="R18" s="223"/>
      <c r="S18" s="287" t="s">
        <v>11</v>
      </c>
      <c r="T18" s="288"/>
      <c r="U18" s="289"/>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7" t="s">
        <v>50</v>
      </c>
      <c r="X31" s="237"/>
      <c r="Y31" s="237"/>
      <c r="Z31" s="237"/>
      <c r="AA31" s="237"/>
      <c r="AB31" s="237"/>
      <c r="AC31" s="237"/>
      <c r="AD31" s="237"/>
      <c r="AE31" s="237"/>
      <c r="AF31" s="237"/>
    </row>
    <row r="32" spans="1:44" ht="26.4" customHeight="1" x14ac:dyDescent="0.45">
      <c r="A32" s="323"/>
      <c r="B32" s="324"/>
      <c r="C32" s="324"/>
      <c r="D32" s="325"/>
      <c r="E32" s="323"/>
      <c r="F32" s="324"/>
      <c r="G32" s="324"/>
      <c r="H32" s="325"/>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IF(発注書3日目・4日目!A6=0,"",発注書3日目・4日目!A6)</f>
        <v/>
      </c>
      <c r="G11" s="312"/>
      <c r="H11" s="312"/>
      <c r="I11" s="312"/>
      <c r="J11" s="312"/>
      <c r="K11" s="311" t="str">
        <f>IF(発注書3日目・4日目!A7=0,"",発注書3日目・4日目!A7)</f>
        <v/>
      </c>
      <c r="L11" s="312"/>
      <c r="M11" s="312"/>
      <c r="N11" s="312"/>
      <c r="O11" s="315"/>
      <c r="P11" s="311" t="str">
        <f>IF(発注書3日目・4日目!A8=0,"",発注書3日目・4日目!A8)</f>
        <v/>
      </c>
      <c r="Q11" s="312"/>
      <c r="R11" s="312"/>
      <c r="S11" s="312"/>
      <c r="T11" s="315"/>
      <c r="U11" s="311" t="str">
        <f>IF(発注書3日目・4日目!A9=0,"",発注書3日目・4日目!A9)</f>
        <v/>
      </c>
      <c r="V11" s="312"/>
      <c r="W11" s="312"/>
      <c r="X11" s="312"/>
      <c r="Y11" s="312"/>
      <c r="Z11" s="312"/>
      <c r="AA11" s="311" t="str">
        <f>IF(発注書3日目・4日目!A10=0,"",発注書3日目・4日目!A10)</f>
        <v/>
      </c>
      <c r="AB11" s="312"/>
      <c r="AC11" s="312"/>
      <c r="AD11" s="312"/>
      <c r="AE11" s="312"/>
      <c r="AF11" s="315"/>
      <c r="AG11" s="275" t="s">
        <v>65</v>
      </c>
      <c r="AH11" s="276"/>
      <c r="AI11" s="276"/>
      <c r="AJ11" s="276"/>
      <c r="AK11" s="276"/>
      <c r="AL11" s="276"/>
      <c r="AM11" s="276"/>
      <c r="AN11" s="276"/>
      <c r="AO11" s="276"/>
      <c r="AP11" s="276"/>
      <c r="AQ11" s="276"/>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f>発注書3日目・4日目!$C$4</f>
        <v>0</v>
      </c>
      <c r="L15" s="282"/>
      <c r="M15" s="282"/>
      <c r="N15" s="285" t="s">
        <v>27</v>
      </c>
      <c r="O15" s="282">
        <f>発注書3日目・4日目!$E$4</f>
        <v>0</v>
      </c>
      <c r="P15" s="282"/>
      <c r="Q15" s="282"/>
      <c r="R15" s="303" t="s">
        <v>28</v>
      </c>
      <c r="S15" s="278" t="s">
        <v>10</v>
      </c>
      <c r="T15" s="279"/>
      <c r="U15" s="280"/>
      <c r="V15" s="305">
        <f>発注書3日目・4日目!$U$6</f>
        <v>0</v>
      </c>
      <c r="W15" s="298"/>
      <c r="X15" s="2" t="s">
        <v>29</v>
      </c>
      <c r="Y15" s="342">
        <f>発注書3日目・4日目!$V$6</f>
        <v>0</v>
      </c>
      <c r="Z15" s="298"/>
      <c r="AA15" s="2" t="s">
        <v>30</v>
      </c>
      <c r="AB15" s="297" t="s">
        <v>56</v>
      </c>
      <c r="AC15" s="298"/>
      <c r="AD15" s="298"/>
      <c r="AE15" s="298"/>
      <c r="AF15" s="299"/>
    </row>
    <row r="16" spans="1:43" ht="40.049999999999997" customHeight="1" x14ac:dyDescent="0.45">
      <c r="A16" s="277"/>
      <c r="B16" s="277"/>
      <c r="C16" s="277"/>
      <c r="D16" s="277"/>
      <c r="E16" s="278"/>
      <c r="F16" s="345"/>
      <c r="G16" s="346"/>
      <c r="H16" s="346"/>
      <c r="I16" s="346"/>
      <c r="J16" s="347"/>
      <c r="K16" s="346"/>
      <c r="L16" s="346"/>
      <c r="M16" s="284"/>
      <c r="N16" s="286"/>
      <c r="O16" s="284"/>
      <c r="P16" s="284"/>
      <c r="Q16" s="284"/>
      <c r="R16" s="304"/>
      <c r="S16" s="287" t="s">
        <v>11</v>
      </c>
      <c r="T16" s="288"/>
      <c r="U16" s="289"/>
      <c r="V16" s="305">
        <f>発注書3日目・4日目!$Z$6</f>
        <v>0</v>
      </c>
      <c r="W16" s="298"/>
      <c r="X16" s="2" t="s">
        <v>29</v>
      </c>
      <c r="Y16" s="342">
        <f>発注書3日目・4日目!$AA$6</f>
        <v>0</v>
      </c>
      <c r="Z16" s="298"/>
      <c r="AA16" s="2" t="s">
        <v>30</v>
      </c>
      <c r="AB16" s="300"/>
      <c r="AC16" s="301"/>
      <c r="AD16" s="301"/>
      <c r="AE16" s="301"/>
      <c r="AF16" s="302"/>
    </row>
    <row r="17" spans="1:44" ht="40.200000000000003" customHeight="1" x14ac:dyDescent="0.45">
      <c r="A17" s="328" t="s">
        <v>57</v>
      </c>
      <c r="B17" s="328"/>
      <c r="C17" s="328"/>
      <c r="D17" s="328"/>
      <c r="E17" s="343"/>
      <c r="F17" s="76"/>
      <c r="G17" s="11"/>
      <c r="H17" s="11"/>
      <c r="I17" s="11"/>
      <c r="J17" s="11"/>
      <c r="K17" s="11"/>
      <c r="L17" s="77"/>
      <c r="M17" s="215" t="s">
        <v>190</v>
      </c>
      <c r="N17" s="216"/>
      <c r="O17" s="216"/>
      <c r="P17" s="216"/>
      <c r="Q17" s="216"/>
      <c r="R17" s="217"/>
      <c r="S17" s="278" t="s">
        <v>10</v>
      </c>
      <c r="T17" s="279"/>
      <c r="U17" s="280"/>
      <c r="V17" s="330"/>
      <c r="W17" s="331"/>
      <c r="X17" s="2" t="s">
        <v>29</v>
      </c>
      <c r="Y17" s="332"/>
      <c r="Z17" s="332"/>
      <c r="AA17" s="2" t="s">
        <v>30</v>
      </c>
      <c r="AB17" s="297" t="s">
        <v>56</v>
      </c>
      <c r="AC17" s="333"/>
      <c r="AD17" s="333"/>
      <c r="AE17" s="333"/>
      <c r="AF17" s="334"/>
      <c r="AG17" s="275"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221"/>
      <c r="N18" s="222"/>
      <c r="O18" s="222"/>
      <c r="P18" s="222"/>
      <c r="Q18" s="222"/>
      <c r="R18" s="223"/>
      <c r="S18" s="287" t="s">
        <v>11</v>
      </c>
      <c r="T18" s="288"/>
      <c r="U18" s="289"/>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7" t="s">
        <v>50</v>
      </c>
      <c r="X31" s="237"/>
      <c r="Y31" s="237"/>
      <c r="Z31" s="237"/>
      <c r="AA31" s="237"/>
      <c r="AB31" s="237"/>
      <c r="AC31" s="237"/>
      <c r="AD31" s="237"/>
      <c r="AE31" s="237"/>
      <c r="AF31" s="237"/>
    </row>
    <row r="32" spans="1:44" ht="26.4" customHeight="1" x14ac:dyDescent="0.45">
      <c r="A32" s="323"/>
      <c r="B32" s="324"/>
      <c r="C32" s="324"/>
      <c r="D32" s="325"/>
      <c r="E32" s="323"/>
      <c r="F32" s="324"/>
      <c r="G32" s="324"/>
      <c r="H32" s="325"/>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AA27" sqref="AA27"/>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6" t="s">
        <v>20</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row>
    <row r="8" spans="1:43" ht="43.8" customHeight="1" x14ac:dyDescent="0.4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4" t="s">
        <v>21</v>
      </c>
      <c r="B10" s="225"/>
      <c r="C10" s="225"/>
      <c r="D10" s="225"/>
      <c r="E10" s="307"/>
      <c r="F10" s="308" t="str">
        <f>IF(発注書1日目・2日目!F8=0,"",発注書1日目・2日目!F8)</f>
        <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9"/>
    </row>
    <row r="11" spans="1:43" ht="40.049999999999997" customHeight="1" x14ac:dyDescent="0.45">
      <c r="A11" s="310" t="s">
        <v>22</v>
      </c>
      <c r="B11" s="310"/>
      <c r="C11" s="310"/>
      <c r="D11" s="310"/>
      <c r="E11" s="310"/>
      <c r="F11" s="311" t="str">
        <f>IF(発注書3日目・4日目!A22=0,"",発注書3日目・4日目!A22)</f>
        <v/>
      </c>
      <c r="G11" s="312"/>
      <c r="H11" s="312"/>
      <c r="I11" s="312"/>
      <c r="J11" s="312"/>
      <c r="K11" s="311" t="str">
        <f>IF(発注書3日目・4日目!A23=0,"",発注書3日目・4日目!A23)</f>
        <v/>
      </c>
      <c r="L11" s="312"/>
      <c r="M11" s="312"/>
      <c r="N11" s="312"/>
      <c r="O11" s="315"/>
      <c r="P11" s="311" t="str">
        <f>IF(発注書3日目・4日目!A24=0,"",発注書3日目・4日目!A24)</f>
        <v/>
      </c>
      <c r="Q11" s="312"/>
      <c r="R11" s="312"/>
      <c r="S11" s="312"/>
      <c r="T11" s="315"/>
      <c r="U11" s="311" t="str">
        <f>IF(発注書3日目・4日目!A25=0,"",発注書3日目・4日目!A25)</f>
        <v/>
      </c>
      <c r="V11" s="312"/>
      <c r="W11" s="312"/>
      <c r="X11" s="312"/>
      <c r="Y11" s="312"/>
      <c r="Z11" s="312"/>
      <c r="AA11" s="311" t="str">
        <f>IF(発注書3日目・4日目!A26=0,"",発注書3日目・4日目!A26)</f>
        <v/>
      </c>
      <c r="AB11" s="312"/>
      <c r="AC11" s="312"/>
      <c r="AD11" s="312"/>
      <c r="AE11" s="312"/>
      <c r="AF11" s="315"/>
      <c r="AG11" s="275" t="s">
        <v>65</v>
      </c>
      <c r="AH11" s="276"/>
      <c r="AI11" s="276"/>
      <c r="AJ11" s="276"/>
      <c r="AK11" s="276"/>
      <c r="AL11" s="276"/>
      <c r="AM11" s="276"/>
      <c r="AN11" s="276"/>
      <c r="AO11" s="276"/>
      <c r="AP11" s="276"/>
      <c r="AQ11" s="276"/>
    </row>
    <row r="12" spans="1:43" ht="40.049999999999997" customHeight="1" x14ac:dyDescent="0.45">
      <c r="A12" s="310"/>
      <c r="B12" s="310"/>
      <c r="C12" s="310"/>
      <c r="D12" s="310"/>
      <c r="E12" s="310"/>
      <c r="F12" s="313"/>
      <c r="G12" s="314"/>
      <c r="H12" s="314"/>
      <c r="I12" s="314"/>
      <c r="J12" s="314"/>
      <c r="K12" s="313"/>
      <c r="L12" s="314"/>
      <c r="M12" s="314"/>
      <c r="N12" s="314"/>
      <c r="O12" s="316"/>
      <c r="P12" s="313"/>
      <c r="Q12" s="314"/>
      <c r="R12" s="314"/>
      <c r="S12" s="314"/>
      <c r="T12" s="316"/>
      <c r="U12" s="313"/>
      <c r="V12" s="314"/>
      <c r="W12" s="314"/>
      <c r="X12" s="314"/>
      <c r="Y12" s="314"/>
      <c r="Z12" s="314"/>
      <c r="AA12" s="313"/>
      <c r="AB12" s="314"/>
      <c r="AC12" s="314"/>
      <c r="AD12" s="314"/>
      <c r="AE12" s="314"/>
      <c r="AF12" s="316"/>
      <c r="AG12" s="275"/>
      <c r="AH12" s="276"/>
      <c r="AI12" s="276"/>
      <c r="AJ12" s="276"/>
      <c r="AK12" s="276"/>
      <c r="AL12" s="276"/>
      <c r="AM12" s="276"/>
      <c r="AN12" s="276"/>
      <c r="AO12" s="276"/>
      <c r="AP12" s="276"/>
      <c r="AQ12" s="276"/>
    </row>
    <row r="13" spans="1:43" ht="40.049999999999997" customHeight="1" x14ac:dyDescent="0.45">
      <c r="A13" s="277" t="s">
        <v>23</v>
      </c>
      <c r="B13" s="277"/>
      <c r="C13" s="277"/>
      <c r="D13" s="277"/>
      <c r="E13" s="277"/>
      <c r="F13" s="290" t="s">
        <v>24</v>
      </c>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2"/>
      <c r="AG13" s="275" t="s">
        <v>177</v>
      </c>
      <c r="AH13" s="276"/>
      <c r="AI13" s="276"/>
      <c r="AJ13" s="276"/>
      <c r="AK13" s="276"/>
      <c r="AL13" s="276"/>
      <c r="AM13" s="276"/>
      <c r="AN13" s="276"/>
      <c r="AO13" s="276"/>
      <c r="AP13" s="276"/>
      <c r="AQ13" s="276"/>
    </row>
    <row r="14" spans="1:43" ht="40.049999999999997" customHeight="1" x14ac:dyDescent="0.45">
      <c r="A14" s="277"/>
      <c r="B14" s="277"/>
      <c r="C14" s="277"/>
      <c r="D14" s="277"/>
      <c r="E14" s="277"/>
      <c r="F14" s="293"/>
      <c r="G14" s="294"/>
      <c r="H14" s="294"/>
      <c r="I14" s="294"/>
      <c r="J14" s="294"/>
      <c r="K14" s="294"/>
      <c r="L14" s="294"/>
      <c r="M14" s="294"/>
      <c r="N14" s="294"/>
      <c r="O14" s="294"/>
      <c r="P14" s="294"/>
      <c r="Q14" s="294"/>
      <c r="R14" s="294"/>
      <c r="S14" s="295"/>
      <c r="T14" s="295"/>
      <c r="U14" s="295"/>
      <c r="V14" s="295"/>
      <c r="W14" s="295"/>
      <c r="X14" s="295"/>
      <c r="Y14" s="295"/>
      <c r="Z14" s="295"/>
      <c r="AA14" s="295"/>
      <c r="AB14" s="295"/>
      <c r="AC14" s="295"/>
      <c r="AD14" s="295"/>
      <c r="AE14" s="295"/>
      <c r="AF14" s="296"/>
      <c r="AG14" s="275"/>
      <c r="AH14" s="276"/>
      <c r="AI14" s="276"/>
      <c r="AJ14" s="276"/>
      <c r="AK14" s="276"/>
      <c r="AL14" s="276"/>
      <c r="AM14" s="276"/>
      <c r="AN14" s="276"/>
      <c r="AO14" s="276"/>
      <c r="AP14" s="276"/>
      <c r="AQ14" s="276"/>
    </row>
    <row r="15" spans="1:43" ht="39.6" customHeight="1" x14ac:dyDescent="0.45">
      <c r="A15" s="277" t="s">
        <v>25</v>
      </c>
      <c r="B15" s="277"/>
      <c r="C15" s="277"/>
      <c r="D15" s="277"/>
      <c r="E15" s="278"/>
      <c r="F15" s="281" t="str">
        <f>IF(発注書1日目・2日目!F9=0,"",発注書1日目・2日目!F9)</f>
        <v/>
      </c>
      <c r="G15" s="282"/>
      <c r="H15" s="282"/>
      <c r="I15" s="282"/>
      <c r="J15" s="285" t="s">
        <v>26</v>
      </c>
      <c r="K15" s="282">
        <f>発注書3日目・4日目!$C$20</f>
        <v>0</v>
      </c>
      <c r="L15" s="282"/>
      <c r="M15" s="282"/>
      <c r="N15" s="285" t="s">
        <v>27</v>
      </c>
      <c r="O15" s="282">
        <f>発注書3日目・4日目!$E$20</f>
        <v>0</v>
      </c>
      <c r="P15" s="282"/>
      <c r="Q15" s="282"/>
      <c r="R15" s="303" t="s">
        <v>28</v>
      </c>
      <c r="S15" s="278" t="s">
        <v>10</v>
      </c>
      <c r="T15" s="279"/>
      <c r="U15" s="280"/>
      <c r="V15" s="305">
        <f>発注書3日目・4日目!$U$22</f>
        <v>0</v>
      </c>
      <c r="W15" s="298"/>
      <c r="X15" s="2" t="s">
        <v>29</v>
      </c>
      <c r="Y15" s="342">
        <f>発注書3日目・4日目!$V$22</f>
        <v>0</v>
      </c>
      <c r="Z15" s="298"/>
      <c r="AA15" s="2" t="s">
        <v>30</v>
      </c>
      <c r="AB15" s="297" t="s">
        <v>56</v>
      </c>
      <c r="AC15" s="298"/>
      <c r="AD15" s="298"/>
      <c r="AE15" s="298"/>
      <c r="AF15" s="299"/>
    </row>
    <row r="16" spans="1:43" ht="40.049999999999997" customHeight="1" x14ac:dyDescent="0.45">
      <c r="A16" s="277"/>
      <c r="B16" s="277"/>
      <c r="C16" s="277"/>
      <c r="D16" s="277"/>
      <c r="E16" s="278"/>
      <c r="F16" s="345"/>
      <c r="G16" s="346"/>
      <c r="H16" s="346"/>
      <c r="I16" s="346"/>
      <c r="J16" s="347"/>
      <c r="K16" s="346"/>
      <c r="L16" s="346"/>
      <c r="M16" s="284"/>
      <c r="N16" s="286"/>
      <c r="O16" s="284"/>
      <c r="P16" s="284"/>
      <c r="Q16" s="284"/>
      <c r="R16" s="304"/>
      <c r="S16" s="287" t="s">
        <v>11</v>
      </c>
      <c r="T16" s="288"/>
      <c r="U16" s="289"/>
      <c r="V16" s="305">
        <f>発注書3日目・4日目!$Z$22</f>
        <v>0</v>
      </c>
      <c r="W16" s="298"/>
      <c r="X16" s="2" t="s">
        <v>29</v>
      </c>
      <c r="Y16" s="342">
        <f>発注書3日目・4日目!$AA$22</f>
        <v>0</v>
      </c>
      <c r="Z16" s="298"/>
      <c r="AA16" s="2" t="s">
        <v>30</v>
      </c>
      <c r="AB16" s="300"/>
      <c r="AC16" s="301"/>
      <c r="AD16" s="301"/>
      <c r="AE16" s="301"/>
      <c r="AF16" s="302"/>
    </row>
    <row r="17" spans="1:44" ht="40.200000000000003" customHeight="1" x14ac:dyDescent="0.45">
      <c r="A17" s="328" t="s">
        <v>57</v>
      </c>
      <c r="B17" s="328"/>
      <c r="C17" s="328"/>
      <c r="D17" s="328"/>
      <c r="E17" s="343"/>
      <c r="F17" s="76"/>
      <c r="G17" s="11"/>
      <c r="H17" s="11"/>
      <c r="I17" s="11"/>
      <c r="J17" s="11"/>
      <c r="K17" s="11"/>
      <c r="L17" s="77"/>
      <c r="M17" s="215" t="s">
        <v>190</v>
      </c>
      <c r="N17" s="216"/>
      <c r="O17" s="216"/>
      <c r="P17" s="216"/>
      <c r="Q17" s="216"/>
      <c r="R17" s="217"/>
      <c r="S17" s="278" t="s">
        <v>10</v>
      </c>
      <c r="T17" s="279"/>
      <c r="U17" s="280"/>
      <c r="V17" s="330"/>
      <c r="W17" s="331"/>
      <c r="X17" s="2" t="s">
        <v>29</v>
      </c>
      <c r="Y17" s="332"/>
      <c r="Z17" s="332"/>
      <c r="AA17" s="2" t="s">
        <v>30</v>
      </c>
      <c r="AB17" s="297" t="s">
        <v>56</v>
      </c>
      <c r="AC17" s="333"/>
      <c r="AD17" s="333"/>
      <c r="AE17" s="333"/>
      <c r="AF17" s="334"/>
      <c r="AG17" s="275" t="s">
        <v>64</v>
      </c>
      <c r="AH17" s="326"/>
      <c r="AI17" s="326"/>
      <c r="AJ17" s="326"/>
      <c r="AK17" s="326"/>
      <c r="AL17" s="326"/>
      <c r="AM17" s="326"/>
      <c r="AN17" s="326"/>
      <c r="AO17" s="326"/>
      <c r="AP17" s="326"/>
      <c r="AQ17" s="326"/>
      <c r="AR17" s="326"/>
    </row>
    <row r="18" spans="1:44" ht="39" customHeight="1" x14ac:dyDescent="0.45">
      <c r="A18" s="329"/>
      <c r="B18" s="329"/>
      <c r="C18" s="329"/>
      <c r="D18" s="329"/>
      <c r="E18" s="344"/>
      <c r="F18" s="78"/>
      <c r="G18" s="79"/>
      <c r="H18" s="79"/>
      <c r="I18" s="79"/>
      <c r="J18" s="79"/>
      <c r="K18" s="79"/>
      <c r="L18" s="80"/>
      <c r="M18" s="221"/>
      <c r="N18" s="222"/>
      <c r="O18" s="222"/>
      <c r="P18" s="222"/>
      <c r="Q18" s="222"/>
      <c r="R18" s="223"/>
      <c r="S18" s="287" t="s">
        <v>11</v>
      </c>
      <c r="T18" s="288"/>
      <c r="U18" s="289"/>
      <c r="V18" s="330"/>
      <c r="W18" s="331"/>
      <c r="X18" s="7" t="s">
        <v>29</v>
      </c>
      <c r="Y18" s="332"/>
      <c r="Z18" s="331"/>
      <c r="AA18" s="8" t="s">
        <v>30</v>
      </c>
      <c r="AB18" s="335"/>
      <c r="AC18" s="336"/>
      <c r="AD18" s="336"/>
      <c r="AE18" s="336"/>
      <c r="AF18" s="337"/>
      <c r="AG18" s="327"/>
      <c r="AH18" s="326"/>
      <c r="AI18" s="326"/>
      <c r="AJ18" s="326"/>
      <c r="AK18" s="326"/>
      <c r="AL18" s="326"/>
      <c r="AM18" s="326"/>
      <c r="AN18" s="326"/>
      <c r="AO18" s="326"/>
      <c r="AP18" s="326"/>
      <c r="AQ18" s="326"/>
      <c r="AR18" s="326"/>
    </row>
    <row r="19" spans="1:44" ht="24.6" customHeight="1" x14ac:dyDescent="0.45">
      <c r="A19" s="3" t="s">
        <v>33</v>
      </c>
      <c r="E19" s="4"/>
      <c r="F19" s="4"/>
      <c r="G19" s="4"/>
      <c r="H19" s="4"/>
      <c r="I19" s="4"/>
      <c r="J19" s="4"/>
      <c r="K19" s="4"/>
      <c r="L19" s="4"/>
      <c r="M19" s="4"/>
      <c r="N19" s="4"/>
      <c r="O19" s="4"/>
      <c r="P19" s="4"/>
      <c r="Q19" s="4"/>
      <c r="R19" s="31"/>
      <c r="S19" s="328" t="s">
        <v>31</v>
      </c>
      <c r="T19" s="328"/>
      <c r="U19" s="328"/>
      <c r="V19" s="339" t="s">
        <v>32</v>
      </c>
      <c r="W19" s="339"/>
      <c r="X19" s="339"/>
      <c r="Y19" s="339"/>
      <c r="Z19" s="339"/>
      <c r="AA19" s="339"/>
      <c r="AB19" s="339"/>
      <c r="AC19" s="339"/>
      <c r="AD19" s="339"/>
      <c r="AE19" s="339"/>
      <c r="AF19" s="339"/>
    </row>
    <row r="20" spans="1:44" ht="24.6" customHeight="1" x14ac:dyDescent="0.45">
      <c r="A20" s="3" t="s">
        <v>34</v>
      </c>
      <c r="D20" s="4"/>
      <c r="E20" s="4"/>
      <c r="F20" s="4"/>
      <c r="G20" s="4"/>
      <c r="H20" s="4"/>
      <c r="I20" s="4"/>
      <c r="J20" s="4"/>
      <c r="K20" s="4"/>
      <c r="L20" s="4"/>
      <c r="M20" s="4"/>
      <c r="N20" s="4"/>
      <c r="O20" s="4"/>
      <c r="P20" s="4"/>
      <c r="Q20" s="4"/>
      <c r="R20" s="31"/>
      <c r="S20" s="338"/>
      <c r="T20" s="338"/>
      <c r="U20" s="338"/>
      <c r="V20" s="340"/>
      <c r="W20" s="340"/>
      <c r="X20" s="340"/>
      <c r="Y20" s="340"/>
      <c r="Z20" s="340"/>
      <c r="AA20" s="340"/>
      <c r="AB20" s="340"/>
      <c r="AC20" s="340"/>
      <c r="AD20" s="340"/>
      <c r="AE20" s="340"/>
      <c r="AF20" s="340"/>
    </row>
    <row r="21" spans="1:44" ht="24.6" customHeight="1" x14ac:dyDescent="0.45">
      <c r="A21" s="5" t="s">
        <v>35</v>
      </c>
      <c r="B21" s="16"/>
      <c r="C21" s="16"/>
      <c r="D21" s="16"/>
      <c r="E21" s="16"/>
      <c r="F21" s="16"/>
      <c r="G21" s="16"/>
      <c r="H21" s="16"/>
      <c r="I21" s="16"/>
      <c r="J21" s="16"/>
      <c r="K21" s="16"/>
      <c r="L21" s="16"/>
      <c r="M21" s="16"/>
      <c r="N21" s="16"/>
      <c r="O21" s="16"/>
      <c r="P21" s="16"/>
      <c r="Q21" s="16"/>
      <c r="R21" s="31"/>
      <c r="S21" s="329"/>
      <c r="T21" s="329"/>
      <c r="U21" s="329"/>
      <c r="V21" s="341"/>
      <c r="W21" s="341"/>
      <c r="X21" s="341"/>
      <c r="Y21" s="341"/>
      <c r="Z21" s="341"/>
      <c r="AA21" s="341"/>
      <c r="AB21" s="341"/>
      <c r="AC21" s="341"/>
      <c r="AD21" s="341"/>
      <c r="AE21" s="341"/>
      <c r="AF21" s="341"/>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0" t="s">
        <v>41</v>
      </c>
      <c r="B27" s="271"/>
      <c r="C27" s="271"/>
      <c r="D27" s="272"/>
      <c r="E27" s="270" t="s">
        <v>42</v>
      </c>
      <c r="F27" s="271"/>
      <c r="G27" s="271"/>
      <c r="H27" s="272"/>
      <c r="K27" s="1" t="s">
        <v>43</v>
      </c>
    </row>
    <row r="28" spans="1:44" x14ac:dyDescent="0.45">
      <c r="A28" s="317"/>
      <c r="B28" s="318"/>
      <c r="C28" s="318"/>
      <c r="D28" s="319"/>
      <c r="E28" s="317"/>
      <c r="F28" s="318"/>
      <c r="G28" s="318"/>
      <c r="H28" s="319"/>
      <c r="K28" s="1" t="s">
        <v>44</v>
      </c>
    </row>
    <row r="29" spans="1:44" x14ac:dyDescent="0.45">
      <c r="A29" s="320"/>
      <c r="B29" s="321"/>
      <c r="C29" s="321"/>
      <c r="D29" s="322"/>
      <c r="E29" s="320"/>
      <c r="F29" s="321"/>
      <c r="G29" s="321"/>
      <c r="H29" s="322"/>
      <c r="K29" s="1" t="s">
        <v>45</v>
      </c>
      <c r="Z29" s="6"/>
      <c r="AA29" s="6"/>
      <c r="AB29" s="6"/>
      <c r="AC29" s="6"/>
      <c r="AD29" s="6"/>
      <c r="AE29" s="6"/>
      <c r="AF29" s="6"/>
    </row>
    <row r="30" spans="1:44" x14ac:dyDescent="0.45">
      <c r="A30" s="320"/>
      <c r="B30" s="321"/>
      <c r="C30" s="321"/>
      <c r="D30" s="322"/>
      <c r="E30" s="320"/>
      <c r="F30" s="321"/>
      <c r="G30" s="321"/>
      <c r="H30" s="322"/>
      <c r="K30" s="1" t="s">
        <v>46</v>
      </c>
    </row>
    <row r="31" spans="1:44" ht="26.4" customHeight="1" x14ac:dyDescent="0.45">
      <c r="A31" s="320"/>
      <c r="B31" s="321"/>
      <c r="C31" s="321"/>
      <c r="D31" s="322"/>
      <c r="E31" s="320"/>
      <c r="F31" s="321"/>
      <c r="G31" s="321"/>
      <c r="H31" s="322"/>
      <c r="K31" s="1" t="s">
        <v>47</v>
      </c>
      <c r="W31" s="237" t="s">
        <v>50</v>
      </c>
      <c r="X31" s="237"/>
      <c r="Y31" s="237"/>
      <c r="Z31" s="237"/>
      <c r="AA31" s="237"/>
      <c r="AB31" s="237"/>
      <c r="AC31" s="237"/>
      <c r="AD31" s="237"/>
      <c r="AE31" s="237"/>
      <c r="AF31" s="237"/>
    </row>
    <row r="32" spans="1:44" ht="26.4" customHeight="1" x14ac:dyDescent="0.45">
      <c r="A32" s="323"/>
      <c r="B32" s="324"/>
      <c r="C32" s="324"/>
      <c r="D32" s="325"/>
      <c r="E32" s="323"/>
      <c r="F32" s="324"/>
      <c r="G32" s="324"/>
      <c r="H32" s="325"/>
      <c r="J32" s="1" t="s">
        <v>48</v>
      </c>
      <c r="W32" s="237"/>
      <c r="X32" s="237"/>
      <c r="Y32" s="237"/>
      <c r="Z32" s="237"/>
      <c r="AA32" s="237"/>
      <c r="AB32" s="237"/>
      <c r="AC32" s="237"/>
      <c r="AD32" s="237"/>
      <c r="AE32" s="237"/>
      <c r="AF32" s="237"/>
    </row>
    <row r="33" spans="1:32" ht="17.399999999999999" customHeight="1" x14ac:dyDescent="0.45">
      <c r="A33" s="30"/>
      <c r="B33" s="30"/>
      <c r="C33" s="30"/>
      <c r="D33" s="30"/>
      <c r="E33" s="11"/>
      <c r="F33" s="11"/>
      <c r="G33" s="11"/>
      <c r="H33" s="11"/>
      <c r="K33" s="6"/>
      <c r="L33" s="6"/>
      <c r="M33" s="6"/>
      <c r="N33" s="6"/>
      <c r="O33" s="6"/>
      <c r="P33" s="6"/>
      <c r="Q33" s="6"/>
      <c r="W33" s="237"/>
      <c r="X33" s="237"/>
      <c r="Y33" s="237"/>
      <c r="Z33" s="237"/>
      <c r="AA33" s="237"/>
      <c r="AB33" s="237"/>
      <c r="AC33" s="237"/>
      <c r="AD33" s="237"/>
      <c r="AE33" s="237"/>
      <c r="AF33" s="237"/>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8" sqref="I8"/>
    </sheetView>
  </sheetViews>
  <sheetFormatPr defaultRowHeight="18" x14ac:dyDescent="0.45"/>
  <cols>
    <col min="8" max="8" width="31.69921875" bestFit="1" customWidth="1"/>
    <col min="12" max="12" width="13.59765625" bestFit="1" customWidth="1"/>
  </cols>
  <sheetData>
    <row r="5" spans="3:12" x14ac:dyDescent="0.45">
      <c r="C5">
        <v>6</v>
      </c>
      <c r="E5" s="83" t="s">
        <v>51</v>
      </c>
      <c r="G5" t="s">
        <v>184</v>
      </c>
      <c r="H5" t="s">
        <v>187</v>
      </c>
      <c r="I5">
        <v>2500</v>
      </c>
      <c r="L5" t="s">
        <v>133</v>
      </c>
    </row>
    <row r="6" spans="3:12" x14ac:dyDescent="0.45">
      <c r="C6">
        <v>7</v>
      </c>
      <c r="E6">
        <v>10</v>
      </c>
      <c r="G6" t="s">
        <v>185</v>
      </c>
      <c r="H6" t="s">
        <v>188</v>
      </c>
      <c r="I6">
        <v>2000</v>
      </c>
      <c r="L6" t="s">
        <v>134</v>
      </c>
    </row>
    <row r="7" spans="3:12" x14ac:dyDescent="0.45">
      <c r="C7">
        <v>8</v>
      </c>
      <c r="E7">
        <v>20</v>
      </c>
      <c r="G7" t="s">
        <v>186</v>
      </c>
      <c r="H7" t="s">
        <v>189</v>
      </c>
      <c r="I7">
        <v>1500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EjyC74r8PyyMKU1wIzmV6pilEoZQdAb6V7VMcy8TJr/eB9Tjb0C/R2RX1t3ZEcSQ4xYLvWowpc5omiDwsWs/hg==" saltValue="ZZ85TPY5VlAmm94hi420V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2024-04-02T01:17:53Z</cp:lastPrinted>
  <dcterms:created xsi:type="dcterms:W3CDTF">2022-10-20T00:30:31Z</dcterms:created>
  <dcterms:modified xsi:type="dcterms:W3CDTF">2024-04-02T07:12:11Z</dcterms:modified>
</cp:coreProperties>
</file>